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595" windowHeight="9210" tabRatio="743" firstSheet="1" activeTab="3"/>
  </bookViews>
  <sheets>
    <sheet name="المواد واختصاراتها" sheetId="5" r:id="rId1"/>
    <sheet name="col ضبط البية التربوية " sheetId="4" r:id="rId2"/>
    <sheet name="توزيع الأقسام والحصص col" sheetId="7" r:id="rId3"/>
    <sheet name=" ضبط البية التربوية qual" sheetId="1" r:id="rId4"/>
    <sheet name="توزيع الأقسام والحصص qual" sheetId="6" r:id="rId5"/>
    <sheet name="توزيع حصص المواد QUAL" sheetId="8" r:id="rId6"/>
  </sheets>
  <definedNames>
    <definedName name="_xlnm.Print_Area" localSheetId="3">' ضبط البية التربوية qual'!$A$1:$BI$44</definedName>
    <definedName name="_xlnm.Print_Area" localSheetId="1">'col ضبط البية التربوية '!$A$1:$Q$17</definedName>
  </definedNames>
  <calcPr calcId="125725"/>
</workbook>
</file>

<file path=xl/calcChain.xml><?xml version="1.0" encoding="utf-8"?>
<calcChain xmlns="http://schemas.openxmlformats.org/spreadsheetml/2006/main">
  <c r="BA39" i="1"/>
  <c r="E18" i="4"/>
  <c r="BB38" i="1"/>
  <c r="AZ38"/>
  <c r="AT38"/>
  <c r="AR38"/>
  <c r="AP38"/>
  <c r="AN38"/>
  <c r="AL38"/>
  <c r="Z38"/>
  <c r="AA38" s="1"/>
  <c r="X38"/>
  <c r="Y38" s="1"/>
  <c r="T38"/>
  <c r="R38"/>
  <c r="S38" s="1"/>
  <c r="P38"/>
  <c r="N38"/>
  <c r="L38"/>
  <c r="M38"/>
  <c r="BE38"/>
  <c r="BC38"/>
  <c r="BA38"/>
  <c r="AY38"/>
  <c r="AW38"/>
  <c r="AU38"/>
  <c r="AS38"/>
  <c r="AQ38"/>
  <c r="AO38"/>
  <c r="AM38"/>
  <c r="AK38"/>
  <c r="AI38"/>
  <c r="AG38"/>
  <c r="AE38"/>
  <c r="AC38"/>
  <c r="W38"/>
  <c r="U38"/>
  <c r="Q38"/>
  <c r="O38"/>
  <c r="K38"/>
  <c r="J38"/>
  <c r="H38"/>
  <c r="E38"/>
  <c r="D38"/>
  <c r="K17" i="4"/>
  <c r="H17"/>
  <c r="I38" i="1" l="1"/>
  <c r="G38"/>
  <c r="F38"/>
  <c r="I13" l="1"/>
  <c r="G4" i="4"/>
  <c r="S16" i="6"/>
  <c r="R24" i="7"/>
  <c r="S8" i="6"/>
  <c r="S19" l="1"/>
  <c r="S27"/>
  <c r="S25"/>
  <c r="R42" i="7"/>
  <c r="R41"/>
  <c r="R40"/>
  <c r="R39"/>
  <c r="R38"/>
  <c r="R37"/>
  <c r="R36"/>
  <c r="R35"/>
  <c r="R34"/>
  <c r="R33"/>
  <c r="R32"/>
  <c r="R31"/>
  <c r="R30"/>
  <c r="R29"/>
  <c r="R28"/>
  <c r="R27"/>
  <c r="R26"/>
  <c r="R25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S20" i="6"/>
  <c r="S23"/>
  <c r="S33"/>
  <c r="S34"/>
  <c r="S35"/>
  <c r="S36"/>
  <c r="S37"/>
  <c r="S38"/>
  <c r="S39"/>
  <c r="S40"/>
  <c r="S41"/>
  <c r="S42"/>
  <c r="S43"/>
  <c r="S44"/>
  <c r="S3"/>
  <c r="S4"/>
  <c r="S5"/>
  <c r="S6"/>
  <c r="S7"/>
  <c r="S9"/>
  <c r="S10"/>
  <c r="S11"/>
  <c r="S12"/>
  <c r="S13"/>
  <c r="S14"/>
  <c r="S15"/>
  <c r="S17"/>
  <c r="S18"/>
  <c r="S21"/>
  <c r="S22"/>
  <c r="S24"/>
  <c r="S26"/>
  <c r="S28"/>
  <c r="S32"/>
  <c r="S31"/>
  <c r="S30"/>
  <c r="S29"/>
  <c r="BF5" i="1"/>
  <c r="AI34"/>
  <c r="BE37"/>
  <c r="BE36"/>
  <c r="BE35"/>
  <c r="BE34"/>
  <c r="BE33"/>
  <c r="BE32"/>
  <c r="BE31"/>
  <c r="BE30"/>
  <c r="BE29"/>
  <c r="BE28"/>
  <c r="BE27"/>
  <c r="BE26"/>
  <c r="BE25"/>
  <c r="BE24"/>
  <c r="BE23"/>
  <c r="BE16"/>
  <c r="BE22"/>
  <c r="BE15"/>
  <c r="BE21"/>
  <c r="BE14"/>
  <c r="BE13"/>
  <c r="BE12"/>
  <c r="BE11"/>
  <c r="BE10"/>
  <c r="BE9"/>
  <c r="BE8"/>
  <c r="BE7"/>
  <c r="BE17"/>
  <c r="BE6"/>
  <c r="BE20"/>
  <c r="BE19"/>
  <c r="BE18"/>
  <c r="BC37"/>
  <c r="BC36"/>
  <c r="BC35"/>
  <c r="BC34"/>
  <c r="BC33"/>
  <c r="BC32"/>
  <c r="BC31"/>
  <c r="BC30"/>
  <c r="BC29"/>
  <c r="BC28"/>
  <c r="BC27"/>
  <c r="BC26"/>
  <c r="BC25"/>
  <c r="BC24"/>
  <c r="BC23"/>
  <c r="BC16"/>
  <c r="BC22"/>
  <c r="BC15"/>
  <c r="BC21"/>
  <c r="BC14"/>
  <c r="BC13"/>
  <c r="BC12"/>
  <c r="BC11"/>
  <c r="BC10"/>
  <c r="BC9"/>
  <c r="BC8"/>
  <c r="BC7"/>
  <c r="BC17"/>
  <c r="BC6"/>
  <c r="BC20"/>
  <c r="BC19"/>
  <c r="BC18"/>
  <c r="BA37"/>
  <c r="BA36"/>
  <c r="BA35"/>
  <c r="BA34"/>
  <c r="BA33"/>
  <c r="BA32"/>
  <c r="BA31"/>
  <c r="BA30"/>
  <c r="BA29"/>
  <c r="BA28"/>
  <c r="BA27"/>
  <c r="BA26"/>
  <c r="BA25"/>
  <c r="BA24"/>
  <c r="BA23"/>
  <c r="BA16"/>
  <c r="BA22"/>
  <c r="BA15"/>
  <c r="BA21"/>
  <c r="BA14"/>
  <c r="BA13"/>
  <c r="BA12"/>
  <c r="BA11"/>
  <c r="BA10"/>
  <c r="BA9"/>
  <c r="BA8"/>
  <c r="BA7"/>
  <c r="BA17"/>
  <c r="BA6"/>
  <c r="BA20"/>
  <c r="BA19"/>
  <c r="BA18"/>
  <c r="AY37"/>
  <c r="AY36"/>
  <c r="AY35"/>
  <c r="AY34"/>
  <c r="AY33"/>
  <c r="AY32"/>
  <c r="AY31"/>
  <c r="AY30"/>
  <c r="AY29"/>
  <c r="AY28"/>
  <c r="AY27"/>
  <c r="AY26"/>
  <c r="AY25"/>
  <c r="AY24"/>
  <c r="AY23"/>
  <c r="AY16"/>
  <c r="AY22"/>
  <c r="AY15"/>
  <c r="AY21"/>
  <c r="AY14"/>
  <c r="AY13"/>
  <c r="AY12"/>
  <c r="AY11"/>
  <c r="AY10"/>
  <c r="AY9"/>
  <c r="AY8"/>
  <c r="AY7"/>
  <c r="AY17"/>
  <c r="AY6"/>
  <c r="AY20"/>
  <c r="AY19"/>
  <c r="AY18"/>
  <c r="AW37"/>
  <c r="AW36"/>
  <c r="AW35"/>
  <c r="AW34"/>
  <c r="AW33"/>
  <c r="AW32"/>
  <c r="AW31"/>
  <c r="AW30"/>
  <c r="AW29"/>
  <c r="AW28"/>
  <c r="AW27"/>
  <c r="AW26"/>
  <c r="AW25"/>
  <c r="AW24"/>
  <c r="AW23"/>
  <c r="AW16"/>
  <c r="AW22"/>
  <c r="AW15"/>
  <c r="AW21"/>
  <c r="AW14"/>
  <c r="AW13"/>
  <c r="AW12"/>
  <c r="AW11"/>
  <c r="AW10"/>
  <c r="AW9"/>
  <c r="AW8"/>
  <c r="AW7"/>
  <c r="AW17"/>
  <c r="AW6"/>
  <c r="AW20"/>
  <c r="AW19"/>
  <c r="AW18"/>
  <c r="AU37"/>
  <c r="AU36"/>
  <c r="AU35"/>
  <c r="AU34"/>
  <c r="AU33"/>
  <c r="AU32"/>
  <c r="AU31"/>
  <c r="AU30"/>
  <c r="AU29"/>
  <c r="AU28"/>
  <c r="AU27"/>
  <c r="AU26"/>
  <c r="AU25"/>
  <c r="AU24"/>
  <c r="AU23"/>
  <c r="AU16"/>
  <c r="AU22"/>
  <c r="AU15"/>
  <c r="AU21"/>
  <c r="AU14"/>
  <c r="AU13"/>
  <c r="AU12"/>
  <c r="AU11"/>
  <c r="AU10"/>
  <c r="AU9"/>
  <c r="AU8"/>
  <c r="AU7"/>
  <c r="AU17"/>
  <c r="AU6"/>
  <c r="AU20"/>
  <c r="AU19"/>
  <c r="AU18"/>
  <c r="AS37"/>
  <c r="AS36"/>
  <c r="AS35"/>
  <c r="AS34"/>
  <c r="AS33"/>
  <c r="AS32"/>
  <c r="AS31"/>
  <c r="AS30"/>
  <c r="AS29"/>
  <c r="AS28"/>
  <c r="AS27"/>
  <c r="AS26"/>
  <c r="AS25"/>
  <c r="AS24"/>
  <c r="AS23"/>
  <c r="AS16"/>
  <c r="AS22"/>
  <c r="AS15"/>
  <c r="AS21"/>
  <c r="AS14"/>
  <c r="AS13"/>
  <c r="AS12"/>
  <c r="AS11"/>
  <c r="AS10"/>
  <c r="AS9"/>
  <c r="AS8"/>
  <c r="AS7"/>
  <c r="AS17"/>
  <c r="AS6"/>
  <c r="AS20"/>
  <c r="AS19"/>
  <c r="AS18"/>
  <c r="AQ37"/>
  <c r="AQ36"/>
  <c r="AQ35"/>
  <c r="AQ34"/>
  <c r="AQ33"/>
  <c r="AQ32"/>
  <c r="AQ31"/>
  <c r="AQ30"/>
  <c r="AQ29"/>
  <c r="AQ28"/>
  <c r="AQ27"/>
  <c r="AQ26"/>
  <c r="AQ25"/>
  <c r="AQ24"/>
  <c r="AQ23"/>
  <c r="AQ16"/>
  <c r="AQ22"/>
  <c r="AQ15"/>
  <c r="AQ21"/>
  <c r="AQ14"/>
  <c r="AQ13"/>
  <c r="AQ12"/>
  <c r="AQ11"/>
  <c r="AQ10"/>
  <c r="AQ9"/>
  <c r="AQ8"/>
  <c r="AQ7"/>
  <c r="AQ17"/>
  <c r="AQ6"/>
  <c r="AQ20"/>
  <c r="AQ19"/>
  <c r="AQ18"/>
  <c r="AO37"/>
  <c r="AO36"/>
  <c r="AO35"/>
  <c r="AO34"/>
  <c r="AO33"/>
  <c r="AO32"/>
  <c r="AO31"/>
  <c r="AO30"/>
  <c r="AO29"/>
  <c r="AO28"/>
  <c r="AO27"/>
  <c r="AO26"/>
  <c r="AO25"/>
  <c r="AO24"/>
  <c r="AO23"/>
  <c r="AO16"/>
  <c r="AO22"/>
  <c r="AO15"/>
  <c r="AO21"/>
  <c r="AO14"/>
  <c r="AO13"/>
  <c r="AO12"/>
  <c r="AO11"/>
  <c r="AO10"/>
  <c r="AO9"/>
  <c r="AO8"/>
  <c r="AO7"/>
  <c r="AO17"/>
  <c r="AO6"/>
  <c r="AO20"/>
  <c r="AO19"/>
  <c r="AO18"/>
  <c r="AM37"/>
  <c r="AM36"/>
  <c r="AM35"/>
  <c r="AM34"/>
  <c r="AM33"/>
  <c r="AM32"/>
  <c r="AM31"/>
  <c r="AM30"/>
  <c r="AM29"/>
  <c r="AM28"/>
  <c r="AM27"/>
  <c r="AM26"/>
  <c r="AM25"/>
  <c r="AM24"/>
  <c r="AM23"/>
  <c r="AM16"/>
  <c r="AM22"/>
  <c r="AM15"/>
  <c r="AM21"/>
  <c r="AM14"/>
  <c r="AM13"/>
  <c r="AM12"/>
  <c r="AM11"/>
  <c r="AM10"/>
  <c r="AM9"/>
  <c r="AM8"/>
  <c r="AM7"/>
  <c r="AM17"/>
  <c r="AM6"/>
  <c r="AM20"/>
  <c r="AM19"/>
  <c r="AM18"/>
  <c r="AK37"/>
  <c r="AK36"/>
  <c r="AK35"/>
  <c r="AK34"/>
  <c r="AK33"/>
  <c r="AK32"/>
  <c r="AK31"/>
  <c r="AK30"/>
  <c r="AK29"/>
  <c r="AK28"/>
  <c r="AK27"/>
  <c r="AK26"/>
  <c r="AK25"/>
  <c r="AK24"/>
  <c r="AK23"/>
  <c r="AK16"/>
  <c r="AK22"/>
  <c r="AK15"/>
  <c r="AK21"/>
  <c r="AK14"/>
  <c r="AK13"/>
  <c r="AK12"/>
  <c r="AK11"/>
  <c r="AK10"/>
  <c r="AK9"/>
  <c r="AK8"/>
  <c r="AK7"/>
  <c r="AK17"/>
  <c r="AK6"/>
  <c r="AK20"/>
  <c r="AK19"/>
  <c r="AK18"/>
  <c r="AI37"/>
  <c r="AI36"/>
  <c r="AI35"/>
  <c r="AI33"/>
  <c r="AI32"/>
  <c r="AI31"/>
  <c r="AI30"/>
  <c r="AI29"/>
  <c r="AI28"/>
  <c r="AI27"/>
  <c r="AI26"/>
  <c r="AI25"/>
  <c r="AI24"/>
  <c r="AI23"/>
  <c r="AI16"/>
  <c r="AI22"/>
  <c r="AI15"/>
  <c r="AI21"/>
  <c r="AI14"/>
  <c r="AI13"/>
  <c r="AI12"/>
  <c r="AI11"/>
  <c r="AI10"/>
  <c r="AI9"/>
  <c r="AI8"/>
  <c r="AI7"/>
  <c r="AI17"/>
  <c r="AI6"/>
  <c r="AI20"/>
  <c r="AI19"/>
  <c r="AI18"/>
  <c r="AG37"/>
  <c r="AG36"/>
  <c r="AG35"/>
  <c r="AG34"/>
  <c r="AG33"/>
  <c r="AG32"/>
  <c r="AG31"/>
  <c r="AG30"/>
  <c r="AG29"/>
  <c r="AG28"/>
  <c r="AG27"/>
  <c r="AG26"/>
  <c r="AG25"/>
  <c r="AG24"/>
  <c r="AG23"/>
  <c r="AG16"/>
  <c r="AG22"/>
  <c r="AG15"/>
  <c r="AG21"/>
  <c r="AG14"/>
  <c r="AG13"/>
  <c r="AG12"/>
  <c r="AG11"/>
  <c r="AG10"/>
  <c r="AG9"/>
  <c r="AG8"/>
  <c r="AG7"/>
  <c r="AG17"/>
  <c r="AG6"/>
  <c r="AG20"/>
  <c r="AG19"/>
  <c r="AG18"/>
  <c r="AE37"/>
  <c r="AE36"/>
  <c r="AE35"/>
  <c r="AE34"/>
  <c r="AE33"/>
  <c r="AE32"/>
  <c r="AE31"/>
  <c r="AE30"/>
  <c r="AE29"/>
  <c r="AE28"/>
  <c r="AE27"/>
  <c r="AE26"/>
  <c r="AE25"/>
  <c r="AE24"/>
  <c r="AE23"/>
  <c r="AE16"/>
  <c r="AE22"/>
  <c r="AE15"/>
  <c r="AE21"/>
  <c r="AE14"/>
  <c r="AE13"/>
  <c r="AE12"/>
  <c r="AE11"/>
  <c r="AE10"/>
  <c r="AE9"/>
  <c r="AE8"/>
  <c r="AE7"/>
  <c r="AE17"/>
  <c r="AE6"/>
  <c r="AE20"/>
  <c r="AE19"/>
  <c r="AE18"/>
  <c r="AC37"/>
  <c r="AC36"/>
  <c r="AC35"/>
  <c r="AC34"/>
  <c r="AC33"/>
  <c r="AC32"/>
  <c r="AC31"/>
  <c r="AC30"/>
  <c r="AC29"/>
  <c r="AC28"/>
  <c r="AC27"/>
  <c r="AC26"/>
  <c r="AC25"/>
  <c r="AC24"/>
  <c r="AC23"/>
  <c r="AC16"/>
  <c r="AC22"/>
  <c r="AC15"/>
  <c r="AC21"/>
  <c r="AC14"/>
  <c r="AC13"/>
  <c r="AC12"/>
  <c r="AC11"/>
  <c r="AC10"/>
  <c r="AC9"/>
  <c r="AC8"/>
  <c r="AC7"/>
  <c r="AC17"/>
  <c r="AC6"/>
  <c r="AC20"/>
  <c r="AC19"/>
  <c r="AC18"/>
  <c r="AA37"/>
  <c r="AA36"/>
  <c r="AA35"/>
  <c r="AA34"/>
  <c r="AA33"/>
  <c r="AA32"/>
  <c r="AA31"/>
  <c r="AA30"/>
  <c r="AA29"/>
  <c r="AA28"/>
  <c r="AA27"/>
  <c r="AA26"/>
  <c r="AA25"/>
  <c r="AA24"/>
  <c r="AA23"/>
  <c r="AA16"/>
  <c r="AA22"/>
  <c r="AA15"/>
  <c r="AA21"/>
  <c r="AA14"/>
  <c r="AA13"/>
  <c r="AA12"/>
  <c r="AA11"/>
  <c r="AA10"/>
  <c r="AA9"/>
  <c r="AA8"/>
  <c r="AA7"/>
  <c r="AA17"/>
  <c r="AA6"/>
  <c r="AA20"/>
  <c r="AA19"/>
  <c r="AA18"/>
  <c r="Y37"/>
  <c r="Y36"/>
  <c r="Y35"/>
  <c r="Y34"/>
  <c r="Y33"/>
  <c r="Y32"/>
  <c r="Y31"/>
  <c r="Y30"/>
  <c r="Y29"/>
  <c r="Y28"/>
  <c r="Y27"/>
  <c r="Y26"/>
  <c r="Y25"/>
  <c r="Y24"/>
  <c r="Y23"/>
  <c r="Y16"/>
  <c r="Y22"/>
  <c r="Y15"/>
  <c r="Y21"/>
  <c r="Y14"/>
  <c r="Y13"/>
  <c r="Y12"/>
  <c r="Y11"/>
  <c r="Y10"/>
  <c r="Y9"/>
  <c r="Y8"/>
  <c r="Y7"/>
  <c r="Y17"/>
  <c r="Y6"/>
  <c r="Y20"/>
  <c r="Y19"/>
  <c r="Y18"/>
  <c r="W37"/>
  <c r="W36"/>
  <c r="W35"/>
  <c r="W34"/>
  <c r="W33"/>
  <c r="W32"/>
  <c r="W31"/>
  <c r="W30"/>
  <c r="W29"/>
  <c r="W28"/>
  <c r="W27"/>
  <c r="W26"/>
  <c r="W25"/>
  <c r="W24"/>
  <c r="W23"/>
  <c r="W16"/>
  <c r="W22"/>
  <c r="W15"/>
  <c r="W21"/>
  <c r="W14"/>
  <c r="W13"/>
  <c r="W12"/>
  <c r="W11"/>
  <c r="W10"/>
  <c r="W9"/>
  <c r="W8"/>
  <c r="W7"/>
  <c r="W17"/>
  <c r="W6"/>
  <c r="W20"/>
  <c r="W19"/>
  <c r="W18"/>
  <c r="U37"/>
  <c r="U36"/>
  <c r="U35"/>
  <c r="U34"/>
  <c r="U33"/>
  <c r="U32"/>
  <c r="U31"/>
  <c r="U30"/>
  <c r="U29"/>
  <c r="U28"/>
  <c r="U27"/>
  <c r="U26"/>
  <c r="U25"/>
  <c r="U24"/>
  <c r="U23"/>
  <c r="U16"/>
  <c r="U22"/>
  <c r="U15"/>
  <c r="U21"/>
  <c r="U14"/>
  <c r="U13"/>
  <c r="U12"/>
  <c r="U11"/>
  <c r="U10"/>
  <c r="U9"/>
  <c r="U8"/>
  <c r="U7"/>
  <c r="U17"/>
  <c r="U6"/>
  <c r="U20"/>
  <c r="U19"/>
  <c r="U18"/>
  <c r="S37"/>
  <c r="S36"/>
  <c r="S35"/>
  <c r="S34"/>
  <c r="S33"/>
  <c r="S32"/>
  <c r="S31"/>
  <c r="S30"/>
  <c r="S29"/>
  <c r="S28"/>
  <c r="S27"/>
  <c r="S26"/>
  <c r="S25"/>
  <c r="S24"/>
  <c r="S23"/>
  <c r="S16"/>
  <c r="S22"/>
  <c r="S15"/>
  <c r="S21"/>
  <c r="S14"/>
  <c r="S13"/>
  <c r="S12"/>
  <c r="S11"/>
  <c r="S10"/>
  <c r="S9"/>
  <c r="S8"/>
  <c r="S7"/>
  <c r="S17"/>
  <c r="S6"/>
  <c r="S20"/>
  <c r="S19"/>
  <c r="S18"/>
  <c r="Q37"/>
  <c r="Q36"/>
  <c r="Q35"/>
  <c r="Q34"/>
  <c r="Q33"/>
  <c r="Q32"/>
  <c r="Q31"/>
  <c r="Q30"/>
  <c r="Q29"/>
  <c r="Q28"/>
  <c r="Q27"/>
  <c r="Q26"/>
  <c r="Q25"/>
  <c r="Q24"/>
  <c r="Q23"/>
  <c r="Q16"/>
  <c r="Q22"/>
  <c r="Q15"/>
  <c r="Q21"/>
  <c r="Q14"/>
  <c r="Q13"/>
  <c r="Q12"/>
  <c r="Q11"/>
  <c r="Q10"/>
  <c r="Q9"/>
  <c r="Q8"/>
  <c r="Q7"/>
  <c r="Q17"/>
  <c r="Q6"/>
  <c r="Q20"/>
  <c r="Q19"/>
  <c r="Q18"/>
  <c r="O37"/>
  <c r="O36"/>
  <c r="O35"/>
  <c r="O34"/>
  <c r="O33"/>
  <c r="O32"/>
  <c r="O31"/>
  <c r="O30"/>
  <c r="O29"/>
  <c r="O28"/>
  <c r="O27"/>
  <c r="O26"/>
  <c r="O25"/>
  <c r="O24"/>
  <c r="O23"/>
  <c r="O16"/>
  <c r="O22"/>
  <c r="O15"/>
  <c r="O21"/>
  <c r="O14"/>
  <c r="O13"/>
  <c r="O12"/>
  <c r="O11"/>
  <c r="O10"/>
  <c r="O9"/>
  <c r="O8"/>
  <c r="O7"/>
  <c r="O17"/>
  <c r="O6"/>
  <c r="O20"/>
  <c r="O19"/>
  <c r="O18"/>
  <c r="M37"/>
  <c r="M36"/>
  <c r="M35"/>
  <c r="M34"/>
  <c r="M33"/>
  <c r="M32"/>
  <c r="M31"/>
  <c r="M30"/>
  <c r="M29"/>
  <c r="M28"/>
  <c r="M27"/>
  <c r="M26"/>
  <c r="M25"/>
  <c r="M24"/>
  <c r="M23"/>
  <c r="M16"/>
  <c r="M22"/>
  <c r="M15"/>
  <c r="M21"/>
  <c r="M14"/>
  <c r="M13"/>
  <c r="M12"/>
  <c r="M11"/>
  <c r="M10"/>
  <c r="M9"/>
  <c r="M8"/>
  <c r="M7"/>
  <c r="M17"/>
  <c r="M6"/>
  <c r="M20"/>
  <c r="M19"/>
  <c r="M18"/>
  <c r="K37"/>
  <c r="K36"/>
  <c r="K35"/>
  <c r="K34"/>
  <c r="K33"/>
  <c r="K32"/>
  <c r="K31"/>
  <c r="K30"/>
  <c r="K29"/>
  <c r="K28"/>
  <c r="K27"/>
  <c r="K26"/>
  <c r="K25"/>
  <c r="K24"/>
  <c r="K23"/>
  <c r="K16"/>
  <c r="K22"/>
  <c r="K15"/>
  <c r="K21"/>
  <c r="K14"/>
  <c r="K13"/>
  <c r="K12"/>
  <c r="K11"/>
  <c r="K10"/>
  <c r="K9"/>
  <c r="K8"/>
  <c r="K7"/>
  <c r="K17"/>
  <c r="K6"/>
  <c r="K20"/>
  <c r="K19"/>
  <c r="K18"/>
  <c r="I37"/>
  <c r="I36"/>
  <c r="I35"/>
  <c r="I34"/>
  <c r="I33"/>
  <c r="I32"/>
  <c r="I31"/>
  <c r="I30"/>
  <c r="I29"/>
  <c r="I28"/>
  <c r="I27"/>
  <c r="I26"/>
  <c r="I25"/>
  <c r="I24"/>
  <c r="I23"/>
  <c r="I16"/>
  <c r="I22"/>
  <c r="I15"/>
  <c r="I21"/>
  <c r="I14"/>
  <c r="I12"/>
  <c r="I11"/>
  <c r="I10"/>
  <c r="I9"/>
  <c r="I8"/>
  <c r="I7"/>
  <c r="I17"/>
  <c r="I6"/>
  <c r="I20"/>
  <c r="I19"/>
  <c r="I18"/>
  <c r="G37"/>
  <c r="G36"/>
  <c r="G35"/>
  <c r="G34"/>
  <c r="G33"/>
  <c r="G32"/>
  <c r="G31"/>
  <c r="G30"/>
  <c r="G29"/>
  <c r="G28"/>
  <c r="G27"/>
  <c r="G26"/>
  <c r="G25"/>
  <c r="G24"/>
  <c r="G23"/>
  <c r="G16"/>
  <c r="G22"/>
  <c r="G15"/>
  <c r="G21"/>
  <c r="G14"/>
  <c r="G13"/>
  <c r="G12"/>
  <c r="G11"/>
  <c r="G10"/>
  <c r="G9"/>
  <c r="G8"/>
  <c r="G7"/>
  <c r="G17"/>
  <c r="G6"/>
  <c r="G20"/>
  <c r="G19"/>
  <c r="G18"/>
  <c r="E37"/>
  <c r="E36"/>
  <c r="E35"/>
  <c r="BF35" s="1"/>
  <c r="BG35" s="1"/>
  <c r="BI35" s="1"/>
  <c r="E34"/>
  <c r="E33"/>
  <c r="E32"/>
  <c r="E31"/>
  <c r="BF31" s="1"/>
  <c r="BG31" s="1"/>
  <c r="BI31" s="1"/>
  <c r="E30"/>
  <c r="E29"/>
  <c r="E28"/>
  <c r="E27"/>
  <c r="BF27" s="1"/>
  <c r="E26"/>
  <c r="E25"/>
  <c r="E24"/>
  <c r="E23"/>
  <c r="E16"/>
  <c r="E22"/>
  <c r="E15"/>
  <c r="E14"/>
  <c r="E21"/>
  <c r="E13"/>
  <c r="E12"/>
  <c r="E11"/>
  <c r="BF11" s="1"/>
  <c r="BG11" s="1"/>
  <c r="BI11" s="1"/>
  <c r="E10"/>
  <c r="E9"/>
  <c r="E8"/>
  <c r="E7"/>
  <c r="BF7" s="1"/>
  <c r="E17"/>
  <c r="E6"/>
  <c r="E20"/>
  <c r="E19"/>
  <c r="BD38"/>
  <c r="AB38"/>
  <c r="AX38"/>
  <c r="AV38"/>
  <c r="V38"/>
  <c r="AD38"/>
  <c r="AF38"/>
  <c r="AH38"/>
  <c r="AJ38"/>
  <c r="E18"/>
  <c r="P17" i="4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M8"/>
  <c r="J8"/>
  <c r="G8"/>
  <c r="M7"/>
  <c r="J7"/>
  <c r="G7"/>
  <c r="M6"/>
  <c r="J6"/>
  <c r="G6"/>
  <c r="M5"/>
  <c r="J5"/>
  <c r="G5"/>
  <c r="M4"/>
  <c r="J4"/>
  <c r="N2"/>
  <c r="BF24" i="1" l="1"/>
  <c r="BF32"/>
  <c r="BG32" s="1"/>
  <c r="BI32" s="1"/>
  <c r="BF9"/>
  <c r="BG9" s="1"/>
  <c r="BI9" s="1"/>
  <c r="BF25"/>
  <c r="BF29"/>
  <c r="BG29" s="1"/>
  <c r="BI29" s="1"/>
  <c r="BF33"/>
  <c r="BG33" s="1"/>
  <c r="BI33" s="1"/>
  <c r="BF12"/>
  <c r="BG12" s="1"/>
  <c r="BI12" s="1"/>
  <c r="BF36"/>
  <c r="BG36" s="1"/>
  <c r="BI36" s="1"/>
  <c r="S45" i="6"/>
  <c r="R43" i="7" s="1"/>
  <c r="E17" i="4"/>
  <c r="N5"/>
  <c r="O5" s="1"/>
  <c r="Q5" s="1"/>
  <c r="N9"/>
  <c r="O9" s="1"/>
  <c r="Q9" s="1"/>
  <c r="N10"/>
  <c r="O10" s="1"/>
  <c r="Q10" s="1"/>
  <c r="N11"/>
  <c r="O11" s="1"/>
  <c r="Q11" s="1"/>
  <c r="N13"/>
  <c r="O13" s="1"/>
  <c r="Q13" s="1"/>
  <c r="N14"/>
  <c r="O14" s="1"/>
  <c r="Q14" s="1"/>
  <c r="N7"/>
  <c r="O7" s="1"/>
  <c r="Q7" s="1"/>
  <c r="N15"/>
  <c r="O15" s="1"/>
  <c r="Q15" s="1"/>
  <c r="N16"/>
  <c r="O16" s="1"/>
  <c r="Q16" s="1"/>
  <c r="N4"/>
  <c r="O4" s="1"/>
  <c r="N6"/>
  <c r="O6" s="1"/>
  <c r="Q6" s="1"/>
  <c r="N8"/>
  <c r="O8" s="1"/>
  <c r="Q8" s="1"/>
  <c r="N12"/>
  <c r="O12" s="1"/>
  <c r="Q12" s="1"/>
  <c r="BF10" i="1"/>
  <c r="BG10" s="1"/>
  <c r="BI10" s="1"/>
  <c r="BF16"/>
  <c r="BG16" s="1"/>
  <c r="BI16" s="1"/>
  <c r="BF26"/>
  <c r="BF28" s="1"/>
  <c r="BG28" s="1"/>
  <c r="BI28" s="1"/>
  <c r="BF30"/>
  <c r="BG30" s="1"/>
  <c r="BI30" s="1"/>
  <c r="BF34"/>
  <c r="BG34" s="1"/>
  <c r="BI34" s="1"/>
  <c r="BF20"/>
  <c r="BG20" s="1"/>
  <c r="BI20" s="1"/>
  <c r="BF15"/>
  <c r="BG15" s="1"/>
  <c r="BI15" s="1"/>
  <c r="BF23"/>
  <c r="BG23" s="1"/>
  <c r="BI23" s="1"/>
  <c r="BF19"/>
  <c r="BG19" s="1"/>
  <c r="BI19" s="1"/>
  <c r="BF18"/>
  <c r="BG18" s="1"/>
  <c r="BI18" s="1"/>
  <c r="BF17"/>
  <c r="BG17" s="1"/>
  <c r="BI17" s="1"/>
  <c r="BF6"/>
  <c r="BG6" s="1"/>
  <c r="BI6" s="1"/>
  <c r="BF22"/>
  <c r="BG22" s="1"/>
  <c r="BI22" s="1"/>
  <c r="BF14"/>
  <c r="BG14" s="1"/>
  <c r="BI14" s="1"/>
  <c r="BF13"/>
  <c r="BG13" s="1"/>
  <c r="BI13" s="1"/>
  <c r="BF8"/>
  <c r="BF37"/>
  <c r="BF21"/>
  <c r="BG7"/>
  <c r="BI7" s="1"/>
  <c r="BG8"/>
  <c r="BI8" s="1"/>
  <c r="N17" i="4" l="1"/>
  <c r="O17"/>
  <c r="Q4"/>
  <c r="BG37" i="1"/>
  <c r="BI37" s="1"/>
  <c r="BF38"/>
  <c r="BG21"/>
  <c r="BI21" s="1"/>
  <c r="BH38"/>
  <c r="BG38" l="1"/>
</calcChain>
</file>

<file path=xl/comments1.xml><?xml version="1.0" encoding="utf-8"?>
<comments xmlns="http://schemas.openxmlformats.org/spreadsheetml/2006/main">
  <authors>
    <author>int</author>
  </authors>
  <commentList>
    <comment ref="B32" authorId="0">
      <text>
        <r>
          <rPr>
            <b/>
            <sz val="14"/>
            <color indexed="81"/>
            <rFont val="Tahoma"/>
            <family val="2"/>
          </rPr>
          <t>يدرس في مؤسسة أخرى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<sst xmlns="http://schemas.openxmlformats.org/spreadsheetml/2006/main" count="648" uniqueCount="263">
  <si>
    <t>الاولى باك</t>
  </si>
  <si>
    <t>الثانية باك</t>
  </si>
  <si>
    <t>الاجتماعيات</t>
  </si>
  <si>
    <t>الفلسفة</t>
  </si>
  <si>
    <t>الرياضيات</t>
  </si>
  <si>
    <t>الثقافة الفنية</t>
  </si>
  <si>
    <t>المتواجدون</t>
  </si>
  <si>
    <t>عدد الاقسام</t>
  </si>
  <si>
    <t>علوم المهندس</t>
  </si>
  <si>
    <t>السنة الأولى</t>
  </si>
  <si>
    <t>السنة الثانية</t>
  </si>
  <si>
    <t>السنة الثالثة</t>
  </si>
  <si>
    <t>التربية الإسلامية</t>
  </si>
  <si>
    <t>اللغة العربية</t>
  </si>
  <si>
    <t>علوم الحياة والأرض</t>
  </si>
  <si>
    <t>الفيزياء والكيمياء</t>
  </si>
  <si>
    <t>اللغة الأجنبية الأولى</t>
  </si>
  <si>
    <t>اللغة الأجنبية الثانية</t>
  </si>
  <si>
    <t>التربية البدنية</t>
  </si>
  <si>
    <t>التكنولوجيا</t>
  </si>
  <si>
    <t>التربية الأسرية</t>
  </si>
  <si>
    <t>المعلوميات</t>
  </si>
  <si>
    <t>التربية التشكيلية أو التربية الموسيقية</t>
  </si>
  <si>
    <t>احصاء المتوفر من الأساتذة والضروري والخصاص</t>
  </si>
  <si>
    <t>الضروريون</t>
  </si>
  <si>
    <t>وضعية الفائض والخصاص</t>
  </si>
  <si>
    <t>مسلك التعليم الأصيل</t>
  </si>
  <si>
    <t>العلوم الشرعية</t>
  </si>
  <si>
    <t>سلك الجذع المشترك</t>
  </si>
  <si>
    <t>سلك البكالوريا</t>
  </si>
  <si>
    <t>التفسير والحديث</t>
  </si>
  <si>
    <t>الفقه والأصول</t>
  </si>
  <si>
    <t>التوثيق</t>
  </si>
  <si>
    <t>التاريخ والجغرافيا</t>
  </si>
  <si>
    <t>التكنولوجي</t>
  </si>
  <si>
    <t>للتعليم الأصيل</t>
  </si>
  <si>
    <t>للآداب والعلوم الإنسانية</t>
  </si>
  <si>
    <t>العلمي</t>
  </si>
  <si>
    <t>الفرائض والتوقيت</t>
  </si>
  <si>
    <t>مسلك الاداب والعلوم الإنسانية</t>
  </si>
  <si>
    <t>آداب</t>
  </si>
  <si>
    <t>علوم إنسانية</t>
  </si>
  <si>
    <t>مسلك العلوم التجريبية</t>
  </si>
  <si>
    <t>الترجمة</t>
  </si>
  <si>
    <t>علوم فيزيائية</t>
  </si>
  <si>
    <t>علوم زراعية</t>
  </si>
  <si>
    <t>العلوم النباتية والحيوانية</t>
  </si>
  <si>
    <t>مسلك العلوم الرياضية</t>
  </si>
  <si>
    <t>علوم رياضية _ ب</t>
  </si>
  <si>
    <t>علوم رياضية _ أ</t>
  </si>
  <si>
    <t>مسلك علوم الاقتصاد والتدبير</t>
  </si>
  <si>
    <t>المحاسبة والرياضيات المالية</t>
  </si>
  <si>
    <t>الاقتصاد العام والإحصاء</t>
  </si>
  <si>
    <t>الاقتصاد والتنظيم الإداري للمقاولات</t>
  </si>
  <si>
    <t>القانون</t>
  </si>
  <si>
    <t>معلوميات التدبير</t>
  </si>
  <si>
    <t>علوم الاقتصاد</t>
  </si>
  <si>
    <t>علوم التدبير المحاسباتي</t>
  </si>
  <si>
    <t>مسلك العلوم والتكنولوجيا التطبيقية</t>
  </si>
  <si>
    <t>مسلك العلوم والتكنولوجيا الكهربائية</t>
  </si>
  <si>
    <t>مسلك الفنون التطبيقية</t>
  </si>
  <si>
    <t>المعلوميات والأنفوغرافيا</t>
  </si>
  <si>
    <t>الرسم والتعبير التشكيلي</t>
  </si>
  <si>
    <t>الثقافة التشكيلية وتاريخ الفن</t>
  </si>
  <si>
    <t>فنون الغرافيك</t>
  </si>
  <si>
    <t>الحجم</t>
  </si>
  <si>
    <t>فن تصميم التواصل والوسائط المتعددة</t>
  </si>
  <si>
    <t>فن تصميم المحيط</t>
  </si>
  <si>
    <t>فن تصميم المنتوج</t>
  </si>
  <si>
    <t>HG</t>
  </si>
  <si>
    <t>PH</t>
  </si>
  <si>
    <t>F</t>
  </si>
  <si>
    <t>2L</t>
  </si>
  <si>
    <t>M</t>
  </si>
  <si>
    <t>PC</t>
  </si>
  <si>
    <t>SVT</t>
  </si>
  <si>
    <t>INF</t>
  </si>
  <si>
    <t>EPS</t>
  </si>
  <si>
    <t>CA</t>
  </si>
  <si>
    <t>TR</t>
  </si>
  <si>
    <t>AG</t>
  </si>
  <si>
    <t>V</t>
  </si>
  <si>
    <t>ECH</t>
  </si>
  <si>
    <t>EXPLICATION DU CORAN ET HADITH</t>
  </si>
  <si>
    <t>DROIT MUSULMAN ET SES SOURCES</t>
  </si>
  <si>
    <t>FARAYED ET ASTRONOMIE</t>
  </si>
  <si>
    <t>INSTRUCTION ISLAMIQUE</t>
  </si>
  <si>
    <t>LANGUE ARABE</t>
  </si>
  <si>
    <t>HISTOIRE-GEOGRAPHIE</t>
  </si>
  <si>
    <t>PHILOSOPHIE</t>
  </si>
  <si>
    <t>1ERE LANGUE ETRANGERE</t>
  </si>
  <si>
    <t>2EM LANGUE ETRANGERE</t>
  </si>
  <si>
    <t>MATHEMATIQUES</t>
  </si>
  <si>
    <t>PHYSIQUE CHIMIE</t>
  </si>
  <si>
    <t>SC. DE LA VIE ET DE LA TERRE</t>
  </si>
  <si>
    <t>INFORMATIQUE</t>
  </si>
  <si>
    <t>EDUCATION PHYSIQUE</t>
  </si>
  <si>
    <t>ARCHIVAGE ET DOCUMENTATION</t>
  </si>
  <si>
    <t>ZOOLOGIE ET BOTANIQUE</t>
  </si>
  <si>
    <t>CULTURE ARTISTIQUE</t>
  </si>
  <si>
    <t>SCIENCES DE L'INGENIEUR</t>
  </si>
  <si>
    <t>COMPTA. ET MATHS. FINANCIERES</t>
  </si>
  <si>
    <t>ECO. GENERALE ET STATISTIQUES</t>
  </si>
  <si>
    <t>ECO. ET ORG. ADMIN. ENTREPRISES</t>
  </si>
  <si>
    <t>DROIT</t>
  </si>
  <si>
    <t>INFORMATIQUE DE GESTION</t>
  </si>
  <si>
    <t>INFORMATIQUE ET INFOGRAPHIE</t>
  </si>
  <si>
    <t>DESSIN ET EXPRESSION ARTISTIQUE</t>
  </si>
  <si>
    <t>CULTURE ARTISTIQUE ET HIST. ART</t>
  </si>
  <si>
    <t>ART GRAPHIQUE</t>
  </si>
  <si>
    <t>DESIGN DE COM. ET DE MULTIMEDIA</t>
  </si>
  <si>
    <t>DESIGN D'ENVIRONNEMENT</t>
  </si>
  <si>
    <t>DESIGN DE PRODUIT</t>
  </si>
  <si>
    <t>TRADUCTION</t>
  </si>
  <si>
    <t>II</t>
  </si>
  <si>
    <t>LA</t>
  </si>
  <si>
    <t>AD</t>
  </si>
  <si>
    <t>DMS</t>
  </si>
  <si>
    <t>FA</t>
  </si>
  <si>
    <t>ZB</t>
  </si>
  <si>
    <t>SI</t>
  </si>
  <si>
    <t>CMF</t>
  </si>
  <si>
    <t>EGS</t>
  </si>
  <si>
    <t>EGAE</t>
  </si>
  <si>
    <t>D</t>
  </si>
  <si>
    <t>INFG</t>
  </si>
  <si>
    <t>INFI</t>
  </si>
  <si>
    <t>DEA</t>
  </si>
  <si>
    <t>CAHA</t>
  </si>
  <si>
    <t>VOLUME</t>
  </si>
  <si>
    <t>DCM</t>
  </si>
  <si>
    <t>DE</t>
  </si>
  <si>
    <t>DP</t>
  </si>
  <si>
    <t xml:space="preserve">                                                                             الشعب و المستويات  
المواد                                            </t>
  </si>
  <si>
    <t>المواد والاختصارات المعتمدة</t>
  </si>
  <si>
    <t>الاختصار</t>
  </si>
  <si>
    <t>TECHNOLOGIE</t>
  </si>
  <si>
    <t>TEC</t>
  </si>
  <si>
    <t>EDUCATION FAMILIALE</t>
  </si>
  <si>
    <t>EF</t>
  </si>
  <si>
    <t>EDUCATION ARTISTIQUE OU EDUCATION EN MUSIQUE</t>
  </si>
  <si>
    <t>EA OU EM</t>
  </si>
  <si>
    <t xml:space="preserve">                                                                                                                                                المستويات 
المواد</t>
  </si>
  <si>
    <t>لتربية الموسيقية</t>
  </si>
  <si>
    <t>التربية التشكيلية</t>
  </si>
  <si>
    <t>EDUCATION EN MUSIQUE</t>
  </si>
  <si>
    <t>EDUCATION ARTISTIQUE</t>
  </si>
  <si>
    <t>EM</t>
  </si>
  <si>
    <t>EA</t>
  </si>
  <si>
    <t>HIST.-GEO. ET INSTRUCT.CIVIQUE</t>
  </si>
  <si>
    <t>HGIC</t>
  </si>
  <si>
    <t>الاسم بالعربية</t>
  </si>
  <si>
    <t>الاسم بالفرنسية</t>
  </si>
  <si>
    <t>Ar</t>
  </si>
  <si>
    <t>Fr</t>
  </si>
  <si>
    <t>التربية اٌلإسلامية</t>
  </si>
  <si>
    <t>العربية</t>
  </si>
  <si>
    <t>الفرنسية</t>
  </si>
  <si>
    <t>الانجليزية</t>
  </si>
  <si>
    <t>الأنجليزية</t>
  </si>
  <si>
    <t>الفيزياء ؤالكمياء</t>
  </si>
  <si>
    <t>TCS-1</t>
  </si>
  <si>
    <t>TCS-2</t>
  </si>
  <si>
    <t>TCS-3</t>
  </si>
  <si>
    <t>TCLSH-1</t>
  </si>
  <si>
    <t>TCLSH-2</t>
  </si>
  <si>
    <t>1BACSE-1</t>
  </si>
  <si>
    <t>1BACSE-2</t>
  </si>
  <si>
    <t>1BACSE-3</t>
  </si>
  <si>
    <t>1BACSH-1</t>
  </si>
  <si>
    <t>1BACSH-2</t>
  </si>
  <si>
    <t>1BACSH-3</t>
  </si>
  <si>
    <t>2BACSP-1</t>
  </si>
  <si>
    <t>2BACSVT-1</t>
  </si>
  <si>
    <t>2BACL-1</t>
  </si>
  <si>
    <t>2BACSH-1</t>
  </si>
  <si>
    <t>II1</t>
  </si>
  <si>
    <t>II2</t>
  </si>
  <si>
    <t>Ar1</t>
  </si>
  <si>
    <t>Ar2</t>
  </si>
  <si>
    <t>Ar3</t>
  </si>
  <si>
    <t>HG1</t>
  </si>
  <si>
    <t>HG2</t>
  </si>
  <si>
    <t>PH1</t>
  </si>
  <si>
    <t>PH2</t>
  </si>
  <si>
    <t>Fr1</t>
  </si>
  <si>
    <t>Fr2</t>
  </si>
  <si>
    <t>Fr3</t>
  </si>
  <si>
    <t>M1</t>
  </si>
  <si>
    <t>M2</t>
  </si>
  <si>
    <t>M3</t>
  </si>
  <si>
    <t>PC1</t>
  </si>
  <si>
    <t>PC2</t>
  </si>
  <si>
    <t>PC3</t>
  </si>
  <si>
    <t>SVT1</t>
  </si>
  <si>
    <t>SVT2</t>
  </si>
  <si>
    <t>SVT3</t>
  </si>
  <si>
    <t>EPS1</t>
  </si>
  <si>
    <t>EPS2</t>
  </si>
  <si>
    <t>المادة</t>
  </si>
  <si>
    <t>رمز الأستاذ (ة)</t>
  </si>
  <si>
    <t>مجموع الحصص</t>
  </si>
  <si>
    <t>ر ت</t>
  </si>
  <si>
    <t>TCS</t>
  </si>
  <si>
    <t>TCLSH</t>
  </si>
  <si>
    <t>1BACSE</t>
  </si>
  <si>
    <t>1BACSH</t>
  </si>
  <si>
    <t>2BACSP</t>
  </si>
  <si>
    <t>2BACSVT</t>
  </si>
  <si>
    <t>2BACL</t>
  </si>
  <si>
    <t>2BACSH</t>
  </si>
  <si>
    <t>توزيع الحصص</t>
  </si>
  <si>
    <t>1+1</t>
  </si>
  <si>
    <t>1+1+1</t>
  </si>
  <si>
    <t>عدد التقسيمات</t>
  </si>
  <si>
    <t>2+2+1</t>
  </si>
  <si>
    <t>1+2</t>
  </si>
  <si>
    <t>2+1+1</t>
  </si>
  <si>
    <t>2+2</t>
  </si>
  <si>
    <t>2+1+1+1</t>
  </si>
  <si>
    <t>1+1+1+1+1</t>
  </si>
  <si>
    <t>بدون تفويج</t>
  </si>
  <si>
    <t>الافواج</t>
  </si>
  <si>
    <t>توزيع حصص المواد على الأسبوع (معظمها حسب المذكرة 142)</t>
  </si>
  <si>
    <t>عدد الحصص الخاصة بكل أستاذ حسب الأقسام</t>
  </si>
  <si>
    <t>2L1</t>
  </si>
  <si>
    <t>2L2</t>
  </si>
  <si>
    <t>2L3</t>
  </si>
  <si>
    <t>1+1+1+1</t>
  </si>
  <si>
    <t>القاعات المخصصة</t>
  </si>
  <si>
    <t>5+6+7</t>
  </si>
  <si>
    <t>CHG</t>
  </si>
  <si>
    <t>3+CHG</t>
  </si>
  <si>
    <t>3+4+7+6</t>
  </si>
  <si>
    <t>CINF</t>
  </si>
  <si>
    <t>10+CPC</t>
  </si>
  <si>
    <t>10+CSVT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</si>
  <si>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</si>
  <si>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</si>
  <si>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</si>
  <si>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</si>
  <si>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</si>
  <si>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</si>
  <si>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</si>
  <si>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</si>
  <si>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</si>
  <si>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</si>
  <si>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</si>
  <si>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</si>
  <si>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</si>
  <si>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</si>
  <si>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الحصص الأسبوعية لكل قسم</t>
  </si>
  <si>
    <t>مجموع الحصص لكل الأقسام</t>
  </si>
  <si>
    <t>كيفية التوزيع خلال الاسبوع</t>
  </si>
  <si>
    <t>2(1)</t>
  </si>
  <si>
    <t xml:space="preserve">(  ) :. تحدد الأعداد المكتوبة بين قوسين عدد الساعات التي تفوج 
فيها الأقسام كلما تجاوز عدد تلامذتها 24 تلميذة وتلميذا .
. تطبق الحصص المكتوبة بخط أحمر كلما توفر الأساتذة.
</t>
  </si>
  <si>
    <r>
      <t>2</t>
    </r>
    <r>
      <rPr>
        <b/>
        <sz val="20"/>
        <color rgb="FFFF0000"/>
        <rFont val="Arial"/>
        <family val="2"/>
      </rPr>
      <t>(1)</t>
    </r>
  </si>
  <si>
    <t>الأولى بكالوريا</t>
  </si>
  <si>
    <t>الثانية بكالوريا</t>
  </si>
  <si>
    <t>مسلك العلوم والتكنولوجيا الميكانيكية</t>
  </si>
  <si>
    <t>مجموع الحصص بالنسبة للأقسام</t>
  </si>
  <si>
    <t>المجموع بالنسبة للأساتذة</t>
  </si>
  <si>
    <t>المجموع الكلي الحصص بالنسبة للأقسام:</t>
  </si>
</sst>
</file>

<file path=xl/styles.xml><?xml version="1.0" encoding="utf-8"?>
<styleSheet xmlns="http://schemas.openxmlformats.org/spreadsheetml/2006/main">
  <numFmts count="1">
    <numFmt numFmtId="164" formatCode="00"/>
  </numFmts>
  <fonts count="26"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36"/>
      <color theme="1"/>
      <name val="Arial"/>
      <family val="2"/>
    </font>
    <font>
      <b/>
      <sz val="36"/>
      <color theme="7" tint="0.39997558519241921"/>
      <name val="Arial"/>
      <family val="2"/>
    </font>
    <font>
      <b/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2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0" borderId="0" xfId="0" applyFont="1" applyAlignment="1">
      <alignment horizontal="center"/>
    </xf>
    <xf numFmtId="0" fontId="3" fillId="9" borderId="1" xfId="0" applyFont="1" applyFill="1" applyBorder="1" applyAlignment="1" applyProtection="1">
      <alignment horizontal="right"/>
    </xf>
    <xf numFmtId="164" fontId="10" fillId="9" borderId="1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right"/>
    </xf>
    <xf numFmtId="164" fontId="10" fillId="9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0" fontId="3" fillId="9" borderId="24" xfId="0" applyFont="1" applyFill="1" applyBorder="1" applyAlignment="1" applyProtection="1">
      <alignment horizontal="right"/>
    </xf>
    <xf numFmtId="164" fontId="10" fillId="9" borderId="24" xfId="0" applyNumberFormat="1" applyFont="1" applyFill="1" applyBorder="1" applyAlignment="1" applyProtection="1">
      <alignment horizontal="center" vertical="center"/>
    </xf>
    <xf numFmtId="1" fontId="6" fillId="2" borderId="24" xfId="0" applyNumberFormat="1" applyFont="1" applyFill="1" applyBorder="1" applyAlignment="1" applyProtection="1">
      <alignment horizontal="center" vertical="center"/>
    </xf>
    <xf numFmtId="0" fontId="3" fillId="9" borderId="29" xfId="0" applyFont="1" applyFill="1" applyBorder="1" applyAlignment="1" applyProtection="1">
      <alignment horizontal="right"/>
    </xf>
    <xf numFmtId="164" fontId="10" fillId="9" borderId="29" xfId="0" applyNumberFormat="1" applyFont="1" applyFill="1" applyBorder="1" applyAlignment="1" applyProtection="1">
      <alignment horizontal="center" vertical="center"/>
    </xf>
    <xf numFmtId="1" fontId="6" fillId="2" borderId="29" xfId="0" applyNumberFormat="1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right"/>
    </xf>
    <xf numFmtId="164" fontId="10" fillId="9" borderId="5" xfId="0" applyNumberFormat="1" applyFont="1" applyFill="1" applyBorder="1" applyAlignment="1" applyProtection="1">
      <alignment horizontal="center" vertical="center"/>
    </xf>
    <xf numFmtId="1" fontId="6" fillId="2" borderId="5" xfId="0" applyNumberFormat="1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right"/>
    </xf>
    <xf numFmtId="164" fontId="10" fillId="9" borderId="34" xfId="0" applyNumberFormat="1" applyFont="1" applyFill="1" applyBorder="1" applyAlignment="1" applyProtection="1">
      <alignment horizontal="center" vertical="center"/>
    </xf>
    <xf numFmtId="0" fontId="3" fillId="9" borderId="35" xfId="0" applyFont="1" applyFill="1" applyBorder="1" applyAlignment="1" applyProtection="1">
      <alignment horizontal="right"/>
    </xf>
    <xf numFmtId="164" fontId="10" fillId="9" borderId="36" xfId="0" applyNumberFormat="1" applyFont="1" applyFill="1" applyBorder="1" applyAlignment="1" applyProtection="1">
      <alignment horizontal="center" vertical="center"/>
    </xf>
    <xf numFmtId="0" fontId="3" fillId="9" borderId="37" xfId="0" applyFont="1" applyFill="1" applyBorder="1" applyAlignment="1" applyProtection="1">
      <alignment horizontal="right"/>
    </xf>
    <xf numFmtId="164" fontId="10" fillId="9" borderId="38" xfId="0" applyNumberFormat="1" applyFont="1" applyFill="1" applyBorder="1" applyAlignment="1" applyProtection="1">
      <alignment horizontal="center" vertical="center"/>
    </xf>
    <xf numFmtId="0" fontId="3" fillId="9" borderId="39" xfId="0" applyFont="1" applyFill="1" applyBorder="1" applyAlignment="1" applyProtection="1">
      <alignment horizontal="right"/>
    </xf>
    <xf numFmtId="164" fontId="10" fillId="9" borderId="40" xfId="0" applyNumberFormat="1" applyFont="1" applyFill="1" applyBorder="1" applyAlignment="1" applyProtection="1">
      <alignment horizontal="center" vertical="center"/>
    </xf>
    <xf numFmtId="0" fontId="3" fillId="9" borderId="41" xfId="0" applyFont="1" applyFill="1" applyBorder="1" applyAlignment="1" applyProtection="1">
      <alignment horizontal="right"/>
    </xf>
    <xf numFmtId="164" fontId="10" fillId="9" borderId="42" xfId="0" applyNumberFormat="1" applyFont="1" applyFill="1" applyBorder="1" applyAlignment="1" applyProtection="1">
      <alignment horizontal="center" vertical="center"/>
    </xf>
    <xf numFmtId="0" fontId="3" fillId="9" borderId="19" xfId="0" applyFont="1" applyFill="1" applyBorder="1" applyAlignment="1" applyProtection="1">
      <alignment horizontal="right"/>
    </xf>
    <xf numFmtId="164" fontId="10" fillId="9" borderId="16" xfId="0" applyNumberFormat="1" applyFont="1" applyFill="1" applyBorder="1" applyAlignment="1" applyProtection="1">
      <alignment horizontal="center" vertical="center"/>
    </xf>
    <xf numFmtId="0" fontId="3" fillId="9" borderId="16" xfId="0" applyFont="1" applyFill="1" applyBorder="1" applyAlignment="1" applyProtection="1">
      <alignment horizontal="right"/>
    </xf>
    <xf numFmtId="164" fontId="10" fillId="9" borderId="43" xfId="0" applyNumberFormat="1" applyFont="1" applyFill="1" applyBorder="1" applyAlignment="1" applyProtection="1">
      <alignment horizontal="center" vertical="center"/>
    </xf>
    <xf numFmtId="0" fontId="10" fillId="10" borderId="3" xfId="0" applyFont="1" applyFill="1" applyBorder="1" applyAlignment="1" applyProtection="1">
      <alignment horizontal="center" vertical="center"/>
    </xf>
    <xf numFmtId="164" fontId="10" fillId="9" borderId="52" xfId="0" applyNumberFormat="1" applyFont="1" applyFill="1" applyBorder="1" applyAlignment="1" applyProtection="1">
      <alignment horizontal="center" vertical="center"/>
    </xf>
    <xf numFmtId="164" fontId="10" fillId="9" borderId="53" xfId="0" applyNumberFormat="1" applyFont="1" applyFill="1" applyBorder="1" applyAlignment="1" applyProtection="1">
      <alignment horizontal="center" vertical="center"/>
    </xf>
    <xf numFmtId="164" fontId="10" fillId="9" borderId="54" xfId="0" applyNumberFormat="1" applyFont="1" applyFill="1" applyBorder="1" applyAlignment="1" applyProtection="1">
      <alignment horizontal="center" vertical="center"/>
    </xf>
    <xf numFmtId="164" fontId="10" fillId="9" borderId="55" xfId="0" applyNumberFormat="1" applyFont="1" applyFill="1" applyBorder="1" applyAlignment="1" applyProtection="1">
      <alignment horizontal="center" vertical="center"/>
    </xf>
    <xf numFmtId="164" fontId="10" fillId="9" borderId="50" xfId="0" applyNumberFormat="1" applyFont="1" applyFill="1" applyBorder="1" applyAlignment="1" applyProtection="1">
      <alignment horizontal="center" vertical="center"/>
    </xf>
    <xf numFmtId="164" fontId="10" fillId="9" borderId="56" xfId="0" applyNumberFormat="1" applyFont="1" applyFill="1" applyBorder="1" applyAlignment="1" applyProtection="1">
      <alignment horizontal="center" vertical="center"/>
    </xf>
    <xf numFmtId="1" fontId="6" fillId="4" borderId="34" xfId="0" applyNumberFormat="1" applyFont="1" applyFill="1" applyBorder="1" applyAlignment="1" applyProtection="1">
      <alignment horizontal="center" vertical="center"/>
    </xf>
    <xf numFmtId="1" fontId="5" fillId="6" borderId="43" xfId="0" applyNumberFormat="1" applyFont="1" applyFill="1" applyBorder="1" applyAlignment="1" applyProtection="1">
      <alignment horizontal="center" vertical="center"/>
    </xf>
    <xf numFmtId="1" fontId="6" fillId="4" borderId="36" xfId="0" applyNumberFormat="1" applyFont="1" applyFill="1" applyBorder="1" applyAlignment="1" applyProtection="1">
      <alignment horizontal="center" vertical="center"/>
    </xf>
    <xf numFmtId="1" fontId="6" fillId="4" borderId="42" xfId="0" applyNumberFormat="1" applyFont="1" applyFill="1" applyBorder="1" applyAlignment="1" applyProtection="1">
      <alignment horizontal="center" vertical="center"/>
    </xf>
    <xf numFmtId="1" fontId="6" fillId="4" borderId="38" xfId="0" applyNumberFormat="1" applyFont="1" applyFill="1" applyBorder="1" applyAlignment="1" applyProtection="1">
      <alignment horizontal="center" vertical="center"/>
    </xf>
    <xf numFmtId="1" fontId="6" fillId="4" borderId="40" xfId="0" applyNumberFormat="1" applyFont="1" applyFill="1" applyBorder="1" applyAlignment="1" applyProtection="1">
      <alignment horizontal="center" vertical="center"/>
    </xf>
    <xf numFmtId="164" fontId="10" fillId="9" borderId="27" xfId="0" applyNumberFormat="1" applyFont="1" applyFill="1" applyBorder="1" applyAlignment="1" applyProtection="1">
      <alignment horizontal="center" vertical="center"/>
    </xf>
    <xf numFmtId="164" fontId="10" fillId="9" borderId="59" xfId="0" applyNumberFormat="1" applyFont="1" applyFill="1" applyBorder="1" applyAlignment="1" applyProtection="1">
      <alignment horizontal="center" vertical="center"/>
    </xf>
    <xf numFmtId="164" fontId="10" fillId="9" borderId="25" xfId="0" applyNumberFormat="1" applyFont="1" applyFill="1" applyBorder="1" applyAlignment="1" applyProtection="1">
      <alignment horizontal="center" vertical="center"/>
    </xf>
    <xf numFmtId="164" fontId="10" fillId="9" borderId="30" xfId="0" applyNumberFormat="1" applyFont="1" applyFill="1" applyBorder="1" applyAlignment="1" applyProtection="1">
      <alignment horizontal="center" vertical="center"/>
    </xf>
    <xf numFmtId="164" fontId="10" fillId="9" borderId="61" xfId="0" applyNumberFormat="1" applyFont="1" applyFill="1" applyBorder="1" applyAlignment="1" applyProtection="1">
      <alignment horizontal="center" vertical="center"/>
    </xf>
    <xf numFmtId="164" fontId="10" fillId="9" borderId="62" xfId="0" applyNumberFormat="1" applyFont="1" applyFill="1" applyBorder="1" applyAlignment="1" applyProtection="1">
      <alignment horizontal="center" vertical="center"/>
    </xf>
    <xf numFmtId="0" fontId="3" fillId="9" borderId="26" xfId="0" applyFont="1" applyFill="1" applyBorder="1" applyAlignment="1" applyProtection="1">
      <alignment horizontal="right"/>
    </xf>
    <xf numFmtId="0" fontId="3" fillId="9" borderId="67" xfId="0" applyFont="1" applyFill="1" applyBorder="1" applyAlignment="1" applyProtection="1">
      <alignment horizontal="right"/>
    </xf>
    <xf numFmtId="0" fontId="3" fillId="9" borderId="23" xfId="0" applyFont="1" applyFill="1" applyBorder="1" applyAlignment="1" applyProtection="1">
      <alignment horizontal="right"/>
    </xf>
    <xf numFmtId="0" fontId="3" fillId="9" borderId="28" xfId="0" applyFont="1" applyFill="1" applyBorder="1" applyAlignment="1" applyProtection="1">
      <alignment horizontal="right"/>
    </xf>
    <xf numFmtId="0" fontId="3" fillId="9" borderId="68" xfId="0" applyFont="1" applyFill="1" applyBorder="1" applyAlignment="1" applyProtection="1">
      <alignment horizontal="right"/>
    </xf>
    <xf numFmtId="0" fontId="3" fillId="9" borderId="69" xfId="0" applyFont="1" applyFill="1" applyBorder="1" applyAlignment="1" applyProtection="1">
      <alignment horizontal="right"/>
    </xf>
    <xf numFmtId="0" fontId="3" fillId="9" borderId="44" xfId="0" applyFont="1" applyFill="1" applyBorder="1" applyAlignment="1" applyProtection="1">
      <alignment horizontal="right"/>
    </xf>
    <xf numFmtId="0" fontId="3" fillId="9" borderId="45" xfId="0" applyFont="1" applyFill="1" applyBorder="1" applyAlignment="1" applyProtection="1">
      <alignment horizontal="right"/>
    </xf>
    <xf numFmtId="0" fontId="3" fillId="9" borderId="46" xfId="0" applyFont="1" applyFill="1" applyBorder="1" applyAlignment="1" applyProtection="1">
      <alignment horizontal="right"/>
    </xf>
    <xf numFmtId="0" fontId="3" fillId="9" borderId="47" xfId="0" applyFont="1" applyFill="1" applyBorder="1" applyAlignment="1" applyProtection="1">
      <alignment horizontal="right"/>
    </xf>
    <xf numFmtId="0" fontId="3" fillId="9" borderId="48" xfId="0" applyFont="1" applyFill="1" applyBorder="1" applyAlignment="1" applyProtection="1">
      <alignment horizontal="right"/>
    </xf>
    <xf numFmtId="0" fontId="3" fillId="9" borderId="49" xfId="0" applyFont="1" applyFill="1" applyBorder="1" applyAlignment="1" applyProtection="1">
      <alignment horizontal="right"/>
    </xf>
    <xf numFmtId="164" fontId="9" fillId="5" borderId="15" xfId="0" applyNumberFormat="1" applyFont="1" applyFill="1" applyBorder="1" applyAlignment="1" applyProtection="1">
      <alignment horizontal="center" vertical="center"/>
    </xf>
    <xf numFmtId="164" fontId="9" fillId="5" borderId="35" xfId="0" applyNumberFormat="1" applyFont="1" applyFill="1" applyBorder="1" applyAlignment="1" applyProtection="1">
      <alignment horizontal="center" vertical="center"/>
    </xf>
    <xf numFmtId="164" fontId="12" fillId="5" borderId="3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9" fillId="5" borderId="39" xfId="0" applyNumberFormat="1" applyFont="1" applyFill="1" applyBorder="1" applyAlignment="1" applyProtection="1">
      <alignment horizontal="center" vertical="center"/>
    </xf>
    <xf numFmtId="164" fontId="9" fillId="5" borderId="41" xfId="0" applyNumberFormat="1" applyFont="1" applyFill="1" applyBorder="1" applyAlignment="1" applyProtection="1">
      <alignment horizontal="center" vertical="center"/>
    </xf>
    <xf numFmtId="164" fontId="9" fillId="5" borderId="19" xfId="0" applyNumberFormat="1" applyFont="1" applyFill="1" applyBorder="1" applyAlignment="1" applyProtection="1">
      <alignment horizontal="center" vertical="center"/>
    </xf>
    <xf numFmtId="0" fontId="13" fillId="5" borderId="15" xfId="0" applyFont="1" applyFill="1" applyBorder="1" applyAlignment="1" applyProtection="1">
      <alignment horizontal="center" vertical="center"/>
    </xf>
    <xf numFmtId="1" fontId="9" fillId="6" borderId="16" xfId="0" applyNumberFormat="1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</xf>
    <xf numFmtId="0" fontId="10" fillId="7" borderId="6" xfId="0" applyFont="1" applyFill="1" applyBorder="1" applyAlignment="1" applyProtection="1">
      <alignment horizontal="center" vertical="center" wrapText="1"/>
    </xf>
    <xf numFmtId="0" fontId="10" fillId="7" borderId="17" xfId="0" applyFont="1" applyFill="1" applyBorder="1" applyAlignment="1" applyProtection="1">
      <alignment horizontal="center" vertical="center" wrapText="1"/>
    </xf>
    <xf numFmtId="0" fontId="10" fillId="7" borderId="31" xfId="0" applyFont="1" applyFill="1" applyBorder="1" applyAlignment="1" applyProtection="1">
      <alignment horizontal="center" vertical="center" wrapText="1"/>
    </xf>
    <xf numFmtId="0" fontId="10" fillId="7" borderId="32" xfId="0" applyFont="1" applyFill="1" applyBorder="1" applyAlignment="1" applyProtection="1">
      <alignment horizontal="center" vertical="center" wrapText="1"/>
    </xf>
    <xf numFmtId="0" fontId="10" fillId="7" borderId="33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1" fontId="9" fillId="6" borderId="1" xfId="0" applyNumberFormat="1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/>
    </xf>
    <xf numFmtId="0" fontId="10" fillId="7" borderId="34" xfId="0" applyFont="1" applyFill="1" applyBorder="1" applyAlignment="1" applyProtection="1">
      <alignment horizontal="center" vertical="center"/>
    </xf>
    <xf numFmtId="0" fontId="10" fillId="7" borderId="34" xfId="0" applyFont="1" applyFill="1" applyBorder="1" applyAlignment="1" applyProtection="1">
      <alignment horizontal="center" vertical="center" wrapText="1"/>
    </xf>
    <xf numFmtId="0" fontId="10" fillId="7" borderId="36" xfId="0" applyFont="1" applyFill="1" applyBorder="1" applyAlignment="1" applyProtection="1">
      <alignment horizontal="center" vertical="center" wrapText="1"/>
    </xf>
    <xf numFmtId="0" fontId="10" fillId="7" borderId="38" xfId="0" applyFont="1" applyFill="1" applyBorder="1" applyAlignment="1" applyProtection="1">
      <alignment horizontal="center" vertical="center" wrapText="1"/>
    </xf>
    <xf numFmtId="0" fontId="10" fillId="7" borderId="40" xfId="0" applyFont="1" applyFill="1" applyBorder="1" applyAlignment="1" applyProtection="1">
      <alignment horizontal="center" vertical="center" wrapText="1"/>
    </xf>
    <xf numFmtId="0" fontId="10" fillId="7" borderId="42" xfId="0" applyFont="1" applyFill="1" applyBorder="1" applyAlignment="1" applyProtection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0" fontId="14" fillId="9" borderId="1" xfId="0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 wrapText="1"/>
    </xf>
    <xf numFmtId="0" fontId="3" fillId="8" borderId="17" xfId="0" applyFont="1" applyFill="1" applyBorder="1" applyAlignment="1" applyProtection="1">
      <alignment horizontal="right" vertical="top" wrapText="1"/>
    </xf>
    <xf numFmtId="0" fontId="0" fillId="9" borderId="0" xfId="0" applyFill="1"/>
    <xf numFmtId="0" fontId="15" fillId="13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8" fillId="12" borderId="1" xfId="0" applyFont="1" applyFill="1" applyBorder="1" applyAlignment="1" applyProtection="1">
      <alignment vertical="center" wrapText="1"/>
      <protection locked="0"/>
    </xf>
    <xf numFmtId="0" fontId="18" fillId="10" borderId="1" xfId="0" applyFont="1" applyFill="1" applyBorder="1" applyAlignment="1" applyProtection="1">
      <alignment vertical="center" wrapText="1"/>
      <protection locked="0"/>
    </xf>
    <xf numFmtId="0" fontId="18" fillId="14" borderId="1" xfId="0" applyFont="1" applyFill="1" applyBorder="1" applyAlignment="1" applyProtection="1">
      <alignment vertical="center" wrapText="1"/>
      <protection locked="0"/>
    </xf>
    <xf numFmtId="0" fontId="18" fillId="11" borderId="1" xfId="0" applyFont="1" applyFill="1" applyBorder="1" applyAlignment="1" applyProtection="1">
      <alignment vertical="center" wrapText="1"/>
      <protection locked="0"/>
    </xf>
    <xf numFmtId="0" fontId="16" fillId="11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16" fillId="9" borderId="2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6" fillId="0" borderId="0" xfId="0" applyFont="1" applyAlignment="1" applyProtection="1">
      <alignment horizontal="center" vertical="center"/>
    </xf>
    <xf numFmtId="0" fontId="16" fillId="0" borderId="23" xfId="0" applyFont="1" applyBorder="1" applyAlignment="1" applyProtection="1">
      <alignment vertical="center"/>
    </xf>
    <xf numFmtId="0" fontId="16" fillId="0" borderId="24" xfId="0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6" fillId="9" borderId="26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vertical="center"/>
    </xf>
    <xf numFmtId="0" fontId="1" fillId="12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</xf>
    <xf numFmtId="0" fontId="1" fillId="0" borderId="87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20" fontId="19" fillId="0" borderId="24" xfId="0" applyNumberFormat="1" applyFont="1" applyBorder="1" applyAlignment="1" applyProtection="1">
      <alignment horizontal="center" vertical="center"/>
    </xf>
    <xf numFmtId="0" fontId="0" fillId="9" borderId="0" xfId="0" applyFill="1" applyProtection="1"/>
    <xf numFmtId="0" fontId="16" fillId="9" borderId="28" xfId="0" applyFont="1" applyFill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  <protection locked="0"/>
    </xf>
    <xf numFmtId="0" fontId="3" fillId="9" borderId="26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164" fontId="6" fillId="9" borderId="27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left" vertical="center"/>
    </xf>
    <xf numFmtId="0" fontId="3" fillId="9" borderId="0" xfId="0" applyFont="1" applyFill="1" applyBorder="1" applyAlignment="1" applyProtection="1">
      <alignment horizontal="left" vertical="center"/>
    </xf>
    <xf numFmtId="0" fontId="1" fillId="9" borderId="0" xfId="0" applyFont="1" applyFill="1" applyAlignment="1">
      <alignment horizontal="center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23" fillId="9" borderId="1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vertical="center"/>
    </xf>
    <xf numFmtId="0" fontId="5" fillId="8" borderId="10" xfId="0" applyFont="1" applyFill="1" applyBorder="1" applyAlignment="1" applyProtection="1">
      <alignment vertical="center"/>
    </xf>
    <xf numFmtId="0" fontId="5" fillId="8" borderId="11" xfId="0" applyFont="1" applyFill="1" applyBorder="1" applyAlignment="1" applyProtection="1">
      <alignment vertical="center"/>
    </xf>
    <xf numFmtId="0" fontId="5" fillId="8" borderId="12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5" fillId="8" borderId="13" xfId="0" applyFont="1" applyFill="1" applyBorder="1" applyAlignment="1" applyProtection="1">
      <alignment vertical="center"/>
    </xf>
    <xf numFmtId="0" fontId="5" fillId="8" borderId="88" xfId="0" applyFont="1" applyFill="1" applyBorder="1" applyAlignment="1" applyProtection="1">
      <alignment vertical="center"/>
    </xf>
    <xf numFmtId="0" fontId="5" fillId="8" borderId="89" xfId="0" applyFont="1" applyFill="1" applyBorder="1" applyAlignment="1" applyProtection="1">
      <alignment vertical="center"/>
    </xf>
    <xf numFmtId="0" fontId="22" fillId="0" borderId="0" xfId="0" applyFont="1"/>
    <xf numFmtId="0" fontId="22" fillId="9" borderId="0" xfId="0" applyFont="1" applyFill="1"/>
    <xf numFmtId="0" fontId="22" fillId="10" borderId="26" xfId="0" applyFont="1" applyFill="1" applyBorder="1"/>
    <xf numFmtId="0" fontId="22" fillId="10" borderId="27" xfId="0" applyFont="1" applyFill="1" applyBorder="1"/>
    <xf numFmtId="0" fontId="22" fillId="14" borderId="26" xfId="0" applyFont="1" applyFill="1" applyBorder="1"/>
    <xf numFmtId="0" fontId="22" fillId="14" borderId="27" xfId="0" applyFont="1" applyFill="1" applyBorder="1"/>
    <xf numFmtId="0" fontId="1" fillId="14" borderId="26" xfId="0" applyFont="1" applyFill="1" applyBorder="1" applyAlignment="1" applyProtection="1">
      <alignment horizontal="center" vertical="center"/>
      <protection locked="0"/>
    </xf>
    <xf numFmtId="0" fontId="22" fillId="16" borderId="26" xfId="0" applyFont="1" applyFill="1" applyBorder="1"/>
    <xf numFmtId="0" fontId="22" fillId="16" borderId="27" xfId="0" applyFont="1" applyFill="1" applyBorder="1"/>
    <xf numFmtId="0" fontId="1" fillId="16" borderId="26" xfId="0" applyFont="1" applyFill="1" applyBorder="1" applyAlignment="1" applyProtection="1">
      <alignment horizontal="center" vertical="center"/>
      <protection locked="0"/>
    </xf>
    <xf numFmtId="0" fontId="1" fillId="16" borderId="27" xfId="0" applyFont="1" applyFill="1" applyBorder="1" applyAlignment="1" applyProtection="1">
      <alignment horizontal="center" vertical="center"/>
      <protection locked="0"/>
    </xf>
    <xf numFmtId="0" fontId="1" fillId="16" borderId="26" xfId="0" applyFont="1" applyFill="1" applyBorder="1" applyAlignment="1" applyProtection="1">
      <alignment horizontal="center" vertical="center" wrapText="1"/>
      <protection locked="0"/>
    </xf>
    <xf numFmtId="0" fontId="1" fillId="16" borderId="27" xfId="0" applyFont="1" applyFill="1" applyBorder="1" applyAlignment="1" applyProtection="1">
      <alignment horizontal="center" vertical="center" wrapText="1"/>
      <protection locked="0"/>
    </xf>
    <xf numFmtId="0" fontId="1" fillId="10" borderId="27" xfId="0" applyFont="1" applyFill="1" applyBorder="1" applyAlignment="1" applyProtection="1">
      <alignment horizontal="center" vertical="center" wrapText="1"/>
      <protection locked="0"/>
    </xf>
    <xf numFmtId="0" fontId="1" fillId="14" borderId="26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6" xfId="0" applyFont="1" applyFill="1" applyBorder="1" applyAlignment="1" applyProtection="1">
      <alignment horizontal="center" vertical="center" wrapText="1"/>
      <protection locked="0"/>
    </xf>
    <xf numFmtId="0" fontId="22" fillId="14" borderId="6" xfId="0" applyFont="1" applyFill="1" applyBorder="1"/>
    <xf numFmtId="0" fontId="1" fillId="14" borderId="6" xfId="0" applyFont="1" applyFill="1" applyBorder="1" applyAlignment="1" applyProtection="1">
      <alignment horizontal="center" vertical="center"/>
      <protection locked="0"/>
    </xf>
    <xf numFmtId="0" fontId="1" fillId="10" borderId="26" xfId="0" applyFont="1" applyFill="1" applyBorder="1" applyAlignment="1" applyProtection="1">
      <alignment horizontal="center" vertical="center" wrapText="1"/>
      <protection locked="0"/>
    </xf>
    <xf numFmtId="0" fontId="1" fillId="10" borderId="26" xfId="0" applyFont="1" applyFill="1" applyBorder="1" applyAlignment="1" applyProtection="1">
      <alignment horizontal="center" vertical="center"/>
      <protection locked="0"/>
    </xf>
    <xf numFmtId="0" fontId="1" fillId="10" borderId="27" xfId="0" applyFont="1" applyFill="1" applyBorder="1" applyAlignment="1" applyProtection="1">
      <alignment horizontal="center" vertical="center"/>
      <protection locked="0"/>
    </xf>
    <xf numFmtId="0" fontId="1" fillId="10" borderId="6" xfId="0" applyFont="1" applyFill="1" applyBorder="1" applyAlignment="1" applyProtection="1">
      <alignment horizontal="center" vertical="center" wrapText="1"/>
      <protection locked="0"/>
    </xf>
    <xf numFmtId="0" fontId="22" fillId="10" borderId="6" xfId="0" applyFont="1" applyFill="1" applyBorder="1"/>
    <xf numFmtId="0" fontId="22" fillId="10" borderId="15" xfId="0" applyFont="1" applyFill="1" applyBorder="1"/>
    <xf numFmtId="0" fontId="1" fillId="10" borderId="34" xfId="0" applyFont="1" applyFill="1" applyBorder="1" applyAlignment="1" applyProtection="1">
      <alignment horizontal="center" vertical="center" wrapText="1"/>
      <protection locked="0"/>
    </xf>
    <xf numFmtId="0" fontId="22" fillId="10" borderId="34" xfId="0" applyFont="1" applyFill="1" applyBorder="1"/>
    <xf numFmtId="0" fontId="22" fillId="10" borderId="19" xfId="0" applyFont="1" applyFill="1" applyBorder="1"/>
    <xf numFmtId="0" fontId="22" fillId="10" borderId="62" xfId="0" applyFont="1" applyFill="1" applyBorder="1"/>
    <xf numFmtId="0" fontId="22" fillId="10" borderId="69" xfId="0" applyFont="1" applyFill="1" applyBorder="1"/>
    <xf numFmtId="0" fontId="22" fillId="10" borderId="100" xfId="0" applyFont="1" applyFill="1" applyBorder="1"/>
    <xf numFmtId="0" fontId="22" fillId="10" borderId="43" xfId="0" applyFont="1" applyFill="1" applyBorder="1"/>
    <xf numFmtId="0" fontId="1" fillId="14" borderId="15" xfId="0" applyFont="1" applyFill="1" applyBorder="1" applyAlignment="1" applyProtection="1">
      <alignment horizontal="center" vertical="center" wrapText="1"/>
      <protection locked="0"/>
    </xf>
    <xf numFmtId="0" fontId="1" fillId="14" borderId="34" xfId="0" applyFont="1" applyFill="1" applyBorder="1" applyAlignment="1" applyProtection="1">
      <alignment horizontal="center" vertical="center" wrapText="1"/>
      <protection locked="0"/>
    </xf>
    <xf numFmtId="0" fontId="22" fillId="14" borderId="15" xfId="0" applyFont="1" applyFill="1" applyBorder="1"/>
    <xf numFmtId="0" fontId="22" fillId="14" borderId="34" xfId="0" applyFont="1" applyFill="1" applyBorder="1"/>
    <xf numFmtId="0" fontId="1" fillId="14" borderId="15" xfId="0" applyFont="1" applyFill="1" applyBorder="1" applyAlignment="1" applyProtection="1">
      <alignment horizontal="center" vertical="center"/>
      <protection locked="0"/>
    </xf>
    <xf numFmtId="0" fontId="1" fillId="14" borderId="62" xfId="0" applyFont="1" applyFill="1" applyBorder="1" applyAlignment="1" applyProtection="1">
      <alignment horizontal="center" vertical="center"/>
      <protection locked="0"/>
    </xf>
    <xf numFmtId="0" fontId="1" fillId="14" borderId="69" xfId="0" applyFont="1" applyFill="1" applyBorder="1" applyAlignment="1" applyProtection="1">
      <alignment horizontal="center" vertical="center"/>
      <protection locked="0"/>
    </xf>
    <xf numFmtId="0" fontId="22" fillId="14" borderId="69" xfId="0" applyFont="1" applyFill="1" applyBorder="1"/>
    <xf numFmtId="0" fontId="22" fillId="14" borderId="62" xfId="0" applyFont="1" applyFill="1" applyBorder="1"/>
    <xf numFmtId="0" fontId="22" fillId="14" borderId="43" xfId="0" applyFont="1" applyFill="1" applyBorder="1"/>
    <xf numFmtId="0" fontId="1" fillId="16" borderId="15" xfId="0" applyFont="1" applyFill="1" applyBorder="1" applyAlignment="1" applyProtection="1">
      <alignment horizontal="center" vertical="center" wrapText="1"/>
      <protection locked="0"/>
    </xf>
    <xf numFmtId="0" fontId="1" fillId="16" borderId="34" xfId="0" applyFont="1" applyFill="1" applyBorder="1" applyAlignment="1" applyProtection="1">
      <alignment horizontal="center" vertical="center" wrapText="1"/>
      <protection locked="0"/>
    </xf>
    <xf numFmtId="0" fontId="22" fillId="16" borderId="15" xfId="0" applyFont="1" applyFill="1" applyBorder="1"/>
    <xf numFmtId="0" fontId="22" fillId="16" borderId="34" xfId="0" applyFont="1" applyFill="1" applyBorder="1"/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34" xfId="0" applyFont="1" applyFill="1" applyBorder="1" applyAlignment="1" applyProtection="1">
      <alignment horizontal="center" vertical="center"/>
      <protection locked="0"/>
    </xf>
    <xf numFmtId="0" fontId="1" fillId="16" borderId="62" xfId="0" applyFont="1" applyFill="1" applyBorder="1" applyAlignment="1" applyProtection="1">
      <alignment horizontal="center" vertical="center"/>
      <protection locked="0"/>
    </xf>
    <xf numFmtId="0" fontId="1" fillId="16" borderId="69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24" fillId="9" borderId="34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22" fillId="16" borderId="19" xfId="0" applyFont="1" applyFill="1" applyBorder="1"/>
    <xf numFmtId="0" fontId="22" fillId="16" borderId="62" xfId="0" applyFont="1" applyFill="1" applyBorder="1"/>
    <xf numFmtId="0" fontId="22" fillId="16" borderId="69" xfId="0" applyFont="1" applyFill="1" applyBorder="1"/>
    <xf numFmtId="0" fontId="22" fillId="16" borderId="43" xfId="0" applyFont="1" applyFill="1" applyBorder="1"/>
    <xf numFmtId="0" fontId="22" fillId="14" borderId="19" xfId="0" applyFont="1" applyFill="1" applyBorder="1"/>
    <xf numFmtId="0" fontId="22" fillId="14" borderId="100" xfId="0" applyFont="1" applyFill="1" applyBorder="1"/>
    <xf numFmtId="0" fontId="1" fillId="10" borderId="69" xfId="0" applyFont="1" applyFill="1" applyBorder="1" applyAlignment="1" applyProtection="1">
      <alignment horizontal="center" vertical="center"/>
      <protection locked="0"/>
    </xf>
    <xf numFmtId="0" fontId="1" fillId="10" borderId="62" xfId="0" applyFont="1" applyFill="1" applyBorder="1" applyAlignment="1" applyProtection="1">
      <alignment horizontal="center" vertical="center"/>
      <protection locked="0"/>
    </xf>
    <xf numFmtId="1" fontId="6" fillId="11" borderId="1" xfId="0" applyNumberFormat="1" applyFont="1" applyFill="1" applyBorder="1" applyAlignment="1" applyProtection="1">
      <alignment horizontal="center" vertical="center"/>
      <protection locked="0"/>
    </xf>
    <xf numFmtId="1" fontId="6" fillId="11" borderId="2" xfId="0" applyNumberFormat="1" applyFont="1" applyFill="1" applyBorder="1" applyAlignment="1" applyProtection="1">
      <alignment horizontal="center" vertical="center"/>
      <protection locked="0"/>
    </xf>
    <xf numFmtId="1" fontId="6" fillId="11" borderId="24" xfId="0" applyNumberFormat="1" applyFont="1" applyFill="1" applyBorder="1" applyAlignment="1" applyProtection="1">
      <alignment horizontal="center" vertical="center"/>
    </xf>
    <xf numFmtId="1" fontId="6" fillId="11" borderId="1" xfId="0" applyNumberFormat="1" applyFont="1" applyFill="1" applyBorder="1" applyAlignment="1" applyProtection="1">
      <alignment horizontal="center" vertical="center"/>
    </xf>
    <xf numFmtId="1" fontId="6" fillId="11" borderId="29" xfId="0" applyNumberFormat="1" applyFont="1" applyFill="1" applyBorder="1" applyAlignment="1" applyProtection="1">
      <alignment horizontal="center" vertical="center"/>
      <protection locked="0"/>
    </xf>
    <xf numFmtId="1" fontId="6" fillId="11" borderId="5" xfId="0" applyNumberFormat="1" applyFont="1" applyFill="1" applyBorder="1" applyAlignment="1" applyProtection="1">
      <alignment horizontal="center" vertical="center"/>
      <protection locked="0"/>
    </xf>
    <xf numFmtId="0" fontId="10" fillId="5" borderId="20" xfId="0" applyFont="1" applyFill="1" applyBorder="1" applyAlignment="1" applyProtection="1">
      <alignment horizontal="center" vertical="center" wrapText="1"/>
    </xf>
    <xf numFmtId="0" fontId="10" fillId="9" borderId="2" xfId="0" applyFont="1" applyFill="1" applyBorder="1" applyAlignment="1" applyProtection="1">
      <alignment horizontal="center" vertical="center"/>
      <protection locked="0"/>
    </xf>
    <xf numFmtId="164" fontId="6" fillId="9" borderId="59" xfId="0" applyNumberFormat="1" applyFont="1" applyFill="1" applyBorder="1" applyAlignment="1" applyProtection="1">
      <alignment horizontal="center" vertical="center"/>
    </xf>
    <xf numFmtId="0" fontId="10" fillId="6" borderId="86" xfId="0" applyFont="1" applyFill="1" applyBorder="1" applyAlignment="1" applyProtection="1">
      <alignment horizontal="center" vertical="center"/>
    </xf>
    <xf numFmtId="0" fontId="10" fillId="10" borderId="8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13" fillId="13" borderId="84" xfId="0" applyFont="1" applyFill="1" applyBorder="1" applyAlignment="1" applyProtection="1">
      <alignment horizontal="center" vertical="center"/>
    </xf>
    <xf numFmtId="0" fontId="13" fillId="13" borderId="73" xfId="0" applyFont="1" applyFill="1" applyBorder="1" applyAlignment="1" applyProtection="1">
      <alignment horizontal="center" vertical="center"/>
    </xf>
    <xf numFmtId="0" fontId="13" fillId="13" borderId="0" xfId="0" applyFont="1" applyFill="1" applyBorder="1" applyAlignment="1" applyProtection="1">
      <alignment horizontal="center" vertical="center"/>
    </xf>
    <xf numFmtId="0" fontId="13" fillId="13" borderId="66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5" fillId="13" borderId="107" xfId="0" applyFont="1" applyFill="1" applyBorder="1" applyAlignment="1" applyProtection="1">
      <alignment horizontal="center" vertical="center"/>
    </xf>
    <xf numFmtId="0" fontId="5" fillId="13" borderId="78" xfId="0" applyFont="1" applyFill="1" applyBorder="1" applyAlignment="1" applyProtection="1">
      <alignment horizontal="center" vertical="center"/>
    </xf>
    <xf numFmtId="0" fontId="5" fillId="13" borderId="94" xfId="0" applyFont="1" applyFill="1" applyBorder="1" applyAlignment="1" applyProtection="1">
      <alignment horizontal="center" vertical="center"/>
    </xf>
    <xf numFmtId="164" fontId="5" fillId="13" borderId="107" xfId="0" applyNumberFormat="1" applyFont="1" applyFill="1" applyBorder="1" applyAlignment="1" applyProtection="1">
      <alignment horizontal="center" vertical="center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7" fillId="11" borderId="60" xfId="0" applyFont="1" applyFill="1" applyBorder="1" applyAlignment="1" applyProtection="1">
      <alignment horizontal="center" vertical="center"/>
      <protection locked="0"/>
    </xf>
    <xf numFmtId="0" fontId="5" fillId="8" borderId="84" xfId="0" applyFont="1" applyFill="1" applyBorder="1" applyAlignment="1" applyProtection="1">
      <alignment horizontal="center" vertical="top" wrapText="1"/>
    </xf>
    <xf numFmtId="0" fontId="5" fillId="8" borderId="20" xfId="0" applyFont="1" applyFill="1" applyBorder="1" applyAlignment="1" applyProtection="1">
      <alignment horizontal="center" vertical="top" wrapText="1"/>
    </xf>
    <xf numFmtId="0" fontId="5" fillId="8" borderId="3" xfId="0" applyFont="1" applyFill="1" applyBorder="1" applyAlignment="1" applyProtection="1">
      <alignment horizontal="center" vertical="top" wrapText="1"/>
    </xf>
    <xf numFmtId="0" fontId="5" fillId="8" borderId="85" xfId="0" applyFont="1" applyFill="1" applyBorder="1" applyAlignment="1" applyProtection="1">
      <alignment horizontal="center" vertical="top" wrapText="1"/>
    </xf>
    <xf numFmtId="0" fontId="5" fillId="9" borderId="31" xfId="0" applyFont="1" applyFill="1" applyBorder="1" applyAlignment="1" applyProtection="1">
      <alignment horizontal="center" vertical="center"/>
    </xf>
    <xf numFmtId="0" fontId="5" fillId="9" borderId="70" xfId="0" applyFont="1" applyFill="1" applyBorder="1" applyAlignment="1" applyProtection="1">
      <alignment horizontal="center" vertical="center"/>
    </xf>
    <xf numFmtId="0" fontId="5" fillId="9" borderId="71" xfId="0" applyFont="1" applyFill="1" applyBorder="1" applyAlignment="1" applyProtection="1">
      <alignment horizontal="center" vertical="center"/>
    </xf>
    <xf numFmtId="0" fontId="14" fillId="8" borderId="8" xfId="0" applyFont="1" applyFill="1" applyBorder="1" applyAlignment="1" applyProtection="1">
      <alignment horizontal="right" vertical="top" wrapText="1" readingOrder="2"/>
    </xf>
    <xf numFmtId="0" fontId="14" fillId="8" borderId="7" xfId="0" applyFont="1" applyFill="1" applyBorder="1" applyAlignment="1" applyProtection="1">
      <alignment horizontal="right" vertical="top" wrapText="1" readingOrder="2"/>
    </xf>
    <xf numFmtId="0" fontId="17" fillId="0" borderId="17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7" fillId="5" borderId="104" xfId="0" applyFont="1" applyFill="1" applyBorder="1" applyAlignment="1" applyProtection="1">
      <alignment horizontal="center" vertical="center" textRotation="90" wrapText="1"/>
    </xf>
    <xf numFmtId="0" fontId="7" fillId="5" borderId="105" xfId="0" applyFont="1" applyFill="1" applyBorder="1" applyAlignment="1" applyProtection="1">
      <alignment horizontal="center" vertical="center" textRotation="90" wrapText="1"/>
    </xf>
    <xf numFmtId="0" fontId="7" fillId="5" borderId="42" xfId="0" applyFont="1" applyFill="1" applyBorder="1" applyAlignment="1" applyProtection="1">
      <alignment horizontal="center" vertical="center" textRotation="90" wrapText="1"/>
    </xf>
    <xf numFmtId="0" fontId="6" fillId="2" borderId="18" xfId="0" applyFont="1" applyFill="1" applyBorder="1" applyAlignment="1" applyProtection="1">
      <alignment horizontal="center" vertical="center" textRotation="90" wrapText="1"/>
    </xf>
    <xf numFmtId="0" fontId="6" fillId="2" borderId="5" xfId="0" applyFont="1" applyFill="1" applyBorder="1" applyAlignment="1" applyProtection="1">
      <alignment horizontal="center" vertical="center" textRotation="90" wrapText="1"/>
    </xf>
    <xf numFmtId="0" fontId="5" fillId="12" borderId="83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 applyProtection="1">
      <alignment horizontal="center"/>
    </xf>
    <xf numFmtId="0" fontId="8" fillId="10" borderId="10" xfId="0" applyFont="1" applyFill="1" applyBorder="1" applyAlignment="1" applyProtection="1">
      <alignment horizontal="center"/>
    </xf>
    <xf numFmtId="0" fontId="8" fillId="10" borderId="11" xfId="0" applyFont="1" applyFill="1" applyBorder="1" applyAlignment="1" applyProtection="1">
      <alignment horizontal="center"/>
    </xf>
    <xf numFmtId="0" fontId="11" fillId="11" borderId="32" xfId="0" applyFont="1" applyFill="1" applyBorder="1" applyAlignment="1" applyProtection="1">
      <alignment horizontal="center" vertical="center"/>
      <protection locked="0"/>
    </xf>
    <xf numFmtId="0" fontId="11" fillId="11" borderId="60" xfId="0" applyFont="1" applyFill="1" applyBorder="1" applyAlignment="1" applyProtection="1">
      <alignment horizontal="center" vertical="center"/>
      <protection locked="0"/>
    </xf>
    <xf numFmtId="0" fontId="11" fillId="11" borderId="21" xfId="0" applyFont="1" applyFill="1" applyBorder="1" applyAlignment="1" applyProtection="1">
      <alignment horizontal="center" vertical="center"/>
      <protection locked="0"/>
    </xf>
    <xf numFmtId="0" fontId="11" fillId="11" borderId="6" xfId="0" applyFont="1" applyFill="1" applyBorder="1" applyAlignment="1" applyProtection="1">
      <alignment horizontal="center" vertical="center"/>
      <protection locked="0"/>
    </xf>
    <xf numFmtId="0" fontId="11" fillId="11" borderId="51" xfId="0" applyFont="1" applyFill="1" applyBorder="1" applyAlignment="1" applyProtection="1">
      <alignment horizontal="center" vertical="center"/>
      <protection locked="0"/>
    </xf>
    <xf numFmtId="0" fontId="5" fillId="8" borderId="63" xfId="0" applyFont="1" applyFill="1" applyBorder="1" applyAlignment="1" applyProtection="1">
      <alignment horizontal="center" vertical="center" wrapText="1"/>
    </xf>
    <xf numFmtId="0" fontId="5" fillId="8" borderId="64" xfId="0" applyFont="1" applyFill="1" applyBorder="1" applyAlignment="1" applyProtection="1">
      <alignment horizontal="center" vertical="center" wrapText="1"/>
    </xf>
    <xf numFmtId="0" fontId="5" fillId="8" borderId="65" xfId="0" applyFont="1" applyFill="1" applyBorder="1" applyAlignment="1" applyProtection="1">
      <alignment horizontal="center" vertical="center" wrapText="1"/>
    </xf>
    <xf numFmtId="0" fontId="5" fillId="8" borderId="66" xfId="0" applyFont="1" applyFill="1" applyBorder="1" applyAlignment="1" applyProtection="1">
      <alignment horizontal="center" vertical="center" wrapText="1"/>
    </xf>
    <xf numFmtId="0" fontId="4" fillId="8" borderId="63" xfId="0" applyFont="1" applyFill="1" applyBorder="1" applyAlignment="1" applyProtection="1">
      <alignment horizontal="center" vertical="center" wrapText="1"/>
    </xf>
    <xf numFmtId="0" fontId="4" fillId="8" borderId="64" xfId="0" applyFont="1" applyFill="1" applyBorder="1" applyAlignment="1" applyProtection="1">
      <alignment horizontal="center" vertical="center" wrapText="1"/>
    </xf>
    <xf numFmtId="0" fontId="4" fillId="8" borderId="65" xfId="0" applyFont="1" applyFill="1" applyBorder="1" applyAlignment="1" applyProtection="1">
      <alignment horizontal="center" vertical="center" wrapText="1"/>
    </xf>
    <xf numFmtId="0" fontId="4" fillId="8" borderId="66" xfId="0" applyFont="1" applyFill="1" applyBorder="1" applyAlignment="1" applyProtection="1">
      <alignment horizontal="center" vertical="center" wrapText="1"/>
    </xf>
    <xf numFmtId="0" fontId="4" fillId="8" borderId="74" xfId="0" applyFont="1" applyFill="1" applyBorder="1" applyAlignment="1" applyProtection="1">
      <alignment horizontal="center" vertical="center" wrapText="1"/>
    </xf>
    <xf numFmtId="0" fontId="4" fillId="8" borderId="58" xfId="0" applyFont="1" applyFill="1" applyBorder="1" applyAlignment="1" applyProtection="1">
      <alignment horizontal="center" vertical="center" wrapText="1"/>
    </xf>
    <xf numFmtId="0" fontId="5" fillId="8" borderId="76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3" fillId="8" borderId="45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</xf>
    <xf numFmtId="0" fontId="11" fillId="11" borderId="7" xfId="0" applyFont="1" applyFill="1" applyBorder="1" applyAlignment="1" applyProtection="1">
      <alignment horizontal="center" vertical="center"/>
      <protection locked="0"/>
    </xf>
    <xf numFmtId="0" fontId="11" fillId="11" borderId="75" xfId="0" applyFont="1" applyFill="1" applyBorder="1" applyAlignment="1" applyProtection="1">
      <alignment horizontal="center" vertical="center"/>
      <protection locked="0"/>
    </xf>
    <xf numFmtId="0" fontId="5" fillId="8" borderId="46" xfId="0" applyFont="1" applyFill="1" applyBorder="1" applyAlignment="1" applyProtection="1">
      <alignment horizontal="center" vertical="center"/>
    </xf>
    <xf numFmtId="0" fontId="5" fillId="8" borderId="24" xfId="0" applyFont="1" applyFill="1" applyBorder="1" applyAlignment="1" applyProtection="1">
      <alignment horizontal="center" vertical="center"/>
    </xf>
    <xf numFmtId="0" fontId="5" fillId="8" borderId="25" xfId="0" applyFont="1" applyFill="1" applyBorder="1" applyAlignment="1" applyProtection="1">
      <alignment horizontal="center" vertical="center"/>
    </xf>
    <xf numFmtId="0" fontId="3" fillId="8" borderId="59" xfId="0" applyFont="1" applyFill="1" applyBorder="1" applyAlignment="1" applyProtection="1">
      <alignment horizontal="center" vertical="center" wrapText="1"/>
    </xf>
    <xf numFmtId="0" fontId="5" fillId="8" borderId="31" xfId="0" applyFont="1" applyFill="1" applyBorder="1" applyAlignment="1" applyProtection="1">
      <alignment horizontal="center" vertical="center"/>
    </xf>
    <xf numFmtId="0" fontId="5" fillId="8" borderId="70" xfId="0" applyFont="1" applyFill="1" applyBorder="1" applyAlignment="1" applyProtection="1">
      <alignment horizontal="center" vertical="center"/>
    </xf>
    <xf numFmtId="0" fontId="5" fillId="8" borderId="71" xfId="0" applyFont="1" applyFill="1" applyBorder="1" applyAlignment="1" applyProtection="1">
      <alignment horizontal="center" vertical="center"/>
    </xf>
    <xf numFmtId="0" fontId="5" fillId="8" borderId="77" xfId="0" applyFont="1" applyFill="1" applyBorder="1" applyAlignment="1" applyProtection="1">
      <alignment horizontal="center" vertical="center"/>
    </xf>
    <xf numFmtId="0" fontId="5" fillId="8" borderId="78" xfId="0" applyFont="1" applyFill="1" applyBorder="1" applyAlignment="1" applyProtection="1">
      <alignment horizontal="center" vertical="center"/>
    </xf>
    <xf numFmtId="0" fontId="5" fillId="8" borderId="79" xfId="0" applyFont="1" applyFill="1" applyBorder="1" applyAlignment="1" applyProtection="1">
      <alignment horizontal="center" vertical="center"/>
    </xf>
    <xf numFmtId="0" fontId="3" fillId="8" borderId="72" xfId="0" applyFont="1" applyFill="1" applyBorder="1" applyAlignment="1" applyProtection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 wrapText="1"/>
    </xf>
    <xf numFmtId="0" fontId="3" fillId="8" borderId="17" xfId="0" applyFont="1" applyFill="1" applyBorder="1" applyAlignment="1" applyProtection="1">
      <alignment horizontal="center" vertical="center" wrapText="1"/>
    </xf>
    <xf numFmtId="0" fontId="3" fillId="8" borderId="73" xfId="0" applyFont="1" applyFill="1" applyBorder="1" applyAlignment="1" applyProtection="1">
      <alignment horizontal="center" vertical="center" wrapText="1"/>
    </xf>
    <xf numFmtId="0" fontId="3" fillId="8" borderId="67" xfId="0" applyFont="1" applyFill="1" applyBorder="1" applyAlignment="1" applyProtection="1">
      <alignment horizontal="center" vertical="center" wrapText="1"/>
    </xf>
    <xf numFmtId="0" fontId="3" fillId="8" borderId="35" xfId="0" applyFont="1" applyFill="1" applyBorder="1" applyAlignment="1" applyProtection="1">
      <alignment horizontal="center" vertical="center" wrapText="1"/>
    </xf>
    <xf numFmtId="0" fontId="5" fillId="8" borderId="80" xfId="0" applyFont="1" applyFill="1" applyBorder="1" applyAlignment="1" applyProtection="1">
      <alignment horizontal="center" vertical="center"/>
    </xf>
    <xf numFmtId="0" fontId="5" fillId="8" borderId="81" xfId="0" applyFont="1" applyFill="1" applyBorder="1" applyAlignment="1" applyProtection="1">
      <alignment horizontal="center" vertical="center"/>
    </xf>
    <xf numFmtId="0" fontId="5" fillId="8" borderId="37" xfId="0" applyFont="1" applyFill="1" applyBorder="1" applyAlignment="1" applyProtection="1">
      <alignment horizontal="center" vertical="center"/>
    </xf>
    <xf numFmtId="0" fontId="11" fillId="11" borderId="22" xfId="0" applyFont="1" applyFill="1" applyBorder="1" applyAlignment="1" applyProtection="1">
      <alignment horizontal="center" vertical="center"/>
      <protection locked="0"/>
    </xf>
    <xf numFmtId="0" fontId="3" fillId="8" borderId="63" xfId="0" applyFont="1" applyFill="1" applyBorder="1" applyAlignment="1" applyProtection="1">
      <alignment horizontal="center" vertical="center" wrapText="1"/>
    </xf>
    <xf numFmtId="0" fontId="3" fillId="8" borderId="64" xfId="0" applyFont="1" applyFill="1" applyBorder="1" applyAlignment="1" applyProtection="1">
      <alignment horizontal="center" vertical="center" wrapText="1"/>
    </xf>
    <xf numFmtId="0" fontId="3" fillId="8" borderId="76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21" xfId="0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right" vertical="top" wrapText="1"/>
    </xf>
    <xf numFmtId="0" fontId="3" fillId="8" borderId="13" xfId="0" applyFont="1" applyFill="1" applyBorder="1" applyAlignment="1" applyProtection="1">
      <alignment horizontal="right" vertical="top" wrapText="1"/>
    </xf>
    <xf numFmtId="0" fontId="3" fillId="8" borderId="3" xfId="0" applyFont="1" applyFill="1" applyBorder="1" applyAlignment="1" applyProtection="1">
      <alignment horizontal="right" vertical="top" wrapText="1"/>
    </xf>
    <xf numFmtId="0" fontId="3" fillId="8" borderId="14" xfId="0" applyFont="1" applyFill="1" applyBorder="1" applyAlignment="1" applyProtection="1">
      <alignment horizontal="right" vertical="top" wrapText="1"/>
    </xf>
    <xf numFmtId="0" fontId="7" fillId="6" borderId="6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0" fontId="7" fillId="6" borderId="7" xfId="0" applyFont="1" applyFill="1" applyBorder="1" applyAlignment="1" applyProtection="1">
      <alignment horizontal="left" vertical="center"/>
    </xf>
    <xf numFmtId="0" fontId="3" fillId="8" borderId="82" xfId="0" applyFont="1" applyFill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0" fontId="24" fillId="9" borderId="34" xfId="0" applyFont="1" applyFill="1" applyBorder="1" applyAlignment="1" applyProtection="1">
      <alignment horizontal="center" vertical="center" wrapText="1"/>
      <protection locked="0"/>
    </xf>
    <xf numFmtId="0" fontId="10" fillId="0" borderId="8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2" fillId="10" borderId="17" xfId="0" applyFont="1" applyFill="1" applyBorder="1" applyAlignment="1">
      <alignment horizontal="center"/>
    </xf>
    <xf numFmtId="0" fontId="22" fillId="10" borderId="20" xfId="0" applyFont="1" applyFill="1" applyBorder="1" applyAlignment="1">
      <alignment horizontal="center"/>
    </xf>
    <xf numFmtId="0" fontId="22" fillId="10" borderId="98" xfId="0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22" fillId="10" borderId="97" xfId="0" applyFont="1" applyFill="1" applyBorder="1" applyAlignment="1">
      <alignment horizontal="center"/>
    </xf>
    <xf numFmtId="0" fontId="22" fillId="14" borderId="17" xfId="0" applyFont="1" applyFill="1" applyBorder="1" applyAlignment="1">
      <alignment horizontal="center"/>
    </xf>
    <xf numFmtId="0" fontId="22" fillId="14" borderId="20" xfId="0" applyFont="1" applyFill="1" applyBorder="1" applyAlignment="1">
      <alignment horizontal="center"/>
    </xf>
    <xf numFmtId="0" fontId="22" fillId="14" borderId="98" xfId="0" applyFont="1" applyFill="1" applyBorder="1" applyAlignment="1">
      <alignment horizontal="center"/>
    </xf>
    <xf numFmtId="0" fontId="22" fillId="14" borderId="97" xfId="0" applyFont="1" applyFill="1" applyBorder="1" applyAlignment="1">
      <alignment horizontal="center"/>
    </xf>
    <xf numFmtId="0" fontId="1" fillId="10" borderId="23" xfId="0" applyFont="1" applyFill="1" applyBorder="1" applyAlignment="1" applyProtection="1">
      <alignment horizontal="center" vertical="center" wrapText="1"/>
    </xf>
    <xf numFmtId="0" fontId="1" fillId="10" borderId="25" xfId="0" applyFont="1" applyFill="1" applyBorder="1" applyAlignment="1" applyProtection="1">
      <alignment horizontal="center" vertical="center" wrapText="1"/>
    </xf>
    <xf numFmtId="0" fontId="1" fillId="10" borderId="90" xfId="0" applyFont="1" applyFill="1" applyBorder="1" applyAlignment="1" applyProtection="1">
      <alignment horizontal="center" vertical="center" wrapText="1"/>
    </xf>
    <xf numFmtId="0" fontId="5" fillId="16" borderId="57" xfId="0" applyFont="1" applyFill="1" applyBorder="1" applyAlignment="1" applyProtection="1">
      <alignment horizontal="center" vertical="center"/>
    </xf>
    <xf numFmtId="0" fontId="5" fillId="16" borderId="95" xfId="0" applyFont="1" applyFill="1" applyBorder="1" applyAlignment="1" applyProtection="1">
      <alignment horizontal="center" vertical="center"/>
    </xf>
    <xf numFmtId="0" fontId="5" fillId="16" borderId="96" xfId="0" applyFont="1" applyFill="1" applyBorder="1" applyAlignment="1" applyProtection="1">
      <alignment horizontal="center" vertical="center"/>
    </xf>
    <xf numFmtId="0" fontId="5" fillId="14" borderId="57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5" fillId="14" borderId="96" xfId="0" applyFont="1" applyFill="1" applyBorder="1" applyAlignment="1">
      <alignment horizontal="center" vertical="center"/>
    </xf>
    <xf numFmtId="0" fontId="5" fillId="10" borderId="57" xfId="0" applyFont="1" applyFill="1" applyBorder="1" applyAlignment="1">
      <alignment horizontal="center" vertical="center"/>
    </xf>
    <xf numFmtId="0" fontId="5" fillId="10" borderId="95" xfId="0" applyFont="1" applyFill="1" applyBorder="1" applyAlignment="1">
      <alignment horizontal="center" vertical="center"/>
    </xf>
    <xf numFmtId="0" fontId="5" fillId="10" borderId="96" xfId="0" applyFont="1" applyFill="1" applyBorder="1" applyAlignment="1">
      <alignment horizontal="center" vertical="center"/>
    </xf>
    <xf numFmtId="0" fontId="22" fillId="16" borderId="97" xfId="0" applyFont="1" applyFill="1" applyBorder="1" applyAlignment="1">
      <alignment horizontal="center"/>
    </xf>
    <xf numFmtId="0" fontId="22" fillId="16" borderId="20" xfId="0" applyFont="1" applyFill="1" applyBorder="1" applyAlignment="1">
      <alignment horizontal="center"/>
    </xf>
    <xf numFmtId="0" fontId="1" fillId="14" borderId="80" xfId="0" applyFont="1" applyFill="1" applyBorder="1" applyAlignment="1" applyProtection="1">
      <alignment horizontal="center" vertical="center"/>
    </xf>
    <xf numFmtId="0" fontId="1" fillId="14" borderId="78" xfId="0" applyFont="1" applyFill="1" applyBorder="1" applyAlignment="1" applyProtection="1">
      <alignment horizontal="center" vertical="center"/>
    </xf>
    <xf numFmtId="0" fontId="1" fillId="14" borderId="94" xfId="0" applyFont="1" applyFill="1" applyBorder="1" applyAlignment="1" applyProtection="1">
      <alignment horizontal="center" vertical="center"/>
    </xf>
    <xf numFmtId="0" fontId="1" fillId="10" borderId="26" xfId="0" applyFont="1" applyFill="1" applyBorder="1" applyAlignment="1" applyProtection="1">
      <alignment horizontal="center" vertical="center" wrapText="1"/>
    </xf>
    <xf numFmtId="0" fontId="1" fillId="10" borderId="27" xfId="0" applyFont="1" applyFill="1" applyBorder="1" applyAlignment="1" applyProtection="1">
      <alignment horizontal="center" vertical="center" wrapText="1"/>
    </xf>
    <xf numFmtId="0" fontId="1" fillId="10" borderId="38" xfId="0" applyFont="1" applyFill="1" applyBorder="1" applyAlignment="1" applyProtection="1">
      <alignment horizontal="center" vertical="center" wrapText="1"/>
    </xf>
    <xf numFmtId="0" fontId="1" fillId="10" borderId="34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5" xfId="0" applyFont="1" applyFill="1" applyBorder="1" applyAlignment="1" applyProtection="1">
      <alignment horizontal="center" vertical="center" wrapText="1"/>
    </xf>
    <xf numFmtId="0" fontId="1" fillId="14" borderId="23" xfId="0" applyFont="1" applyFill="1" applyBorder="1" applyAlignment="1" applyProtection="1">
      <alignment horizontal="center" vertical="center" wrapText="1"/>
    </xf>
    <xf numFmtId="0" fontId="1" fillId="14" borderId="90" xfId="0" applyFont="1" applyFill="1" applyBorder="1" applyAlignment="1" applyProtection="1">
      <alignment horizontal="center" vertical="center" wrapText="1"/>
    </xf>
    <xf numFmtId="0" fontId="1" fillId="10" borderId="37" xfId="0" applyFont="1" applyFill="1" applyBorder="1" applyAlignment="1" applyProtection="1">
      <alignment horizontal="center" vertical="center" wrapText="1"/>
    </xf>
    <xf numFmtId="0" fontId="1" fillId="10" borderId="91" xfId="0" applyFont="1" applyFill="1" applyBorder="1" applyAlignment="1" applyProtection="1">
      <alignment horizontal="center" vertical="center"/>
    </xf>
    <xf numFmtId="0" fontId="1" fillId="10" borderId="92" xfId="0" applyFont="1" applyFill="1" applyBorder="1" applyAlignment="1" applyProtection="1">
      <alignment horizontal="center" vertical="center"/>
    </xf>
    <xf numFmtId="0" fontId="1" fillId="10" borderId="93" xfId="0" applyFont="1" applyFill="1" applyBorder="1" applyAlignment="1" applyProtection="1">
      <alignment horizontal="center" vertical="center"/>
    </xf>
    <xf numFmtId="0" fontId="1" fillId="14" borderId="26" xfId="0" applyFont="1" applyFill="1" applyBorder="1" applyAlignment="1" applyProtection="1">
      <alignment horizontal="center" vertical="center" wrapText="1"/>
    </xf>
    <xf numFmtId="0" fontId="1" fillId="14" borderId="27" xfId="0" applyFont="1" applyFill="1" applyBorder="1" applyAlignment="1" applyProtection="1">
      <alignment horizontal="center" vertical="center" wrapText="1"/>
    </xf>
    <xf numFmtId="0" fontId="1" fillId="14" borderId="38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0" borderId="99" xfId="0" applyFont="1" applyFill="1" applyBorder="1" applyAlignment="1" applyProtection="1">
      <alignment horizontal="center" vertical="center"/>
    </xf>
    <xf numFmtId="0" fontId="24" fillId="9" borderId="16" xfId="0" applyFont="1" applyFill="1" applyBorder="1" applyAlignment="1" applyProtection="1">
      <alignment horizontal="center" vertical="center" wrapText="1"/>
      <protection locked="0"/>
    </xf>
    <xf numFmtId="0" fontId="24" fillId="9" borderId="4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" fillId="16" borderId="17" xfId="0" applyFont="1" applyFill="1" applyBorder="1" applyAlignment="1" applyProtection="1">
      <alignment horizontal="center" vertical="center"/>
      <protection locked="0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1" fillId="14" borderId="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16" borderId="101" xfId="0" applyFont="1" applyFill="1" applyBorder="1" applyAlignment="1" applyProtection="1">
      <alignment horizontal="center" vertical="center" wrapText="1"/>
    </xf>
    <xf numFmtId="0" fontId="1" fillId="16" borderId="71" xfId="0" applyFont="1" applyFill="1" applyBorder="1" applyAlignment="1" applyProtection="1">
      <alignment horizontal="center" vertical="center" wrapText="1"/>
    </xf>
    <xf numFmtId="0" fontId="1" fillId="16" borderId="22" xfId="0" applyFont="1" applyFill="1" applyBorder="1" applyAlignment="1" applyProtection="1">
      <alignment horizontal="center" vertical="center" wrapText="1"/>
    </xf>
    <xf numFmtId="0" fontId="1" fillId="16" borderId="60" xfId="0" applyFont="1" applyFill="1" applyBorder="1" applyAlignment="1" applyProtection="1">
      <alignment horizontal="center" vertical="center" wrapText="1"/>
    </xf>
    <xf numFmtId="0" fontId="1" fillId="16" borderId="31" xfId="0" applyFont="1" applyFill="1" applyBorder="1" applyAlignment="1" applyProtection="1">
      <alignment horizontal="center" vertical="center" wrapText="1"/>
    </xf>
    <xf numFmtId="0" fontId="1" fillId="16" borderId="32" xfId="0" applyFont="1" applyFill="1" applyBorder="1" applyAlignment="1" applyProtection="1">
      <alignment horizontal="center" vertical="center" wrapText="1"/>
    </xf>
    <xf numFmtId="0" fontId="1" fillId="16" borderId="102" xfId="0" applyFont="1" applyFill="1" applyBorder="1" applyAlignment="1" applyProtection="1">
      <alignment horizontal="center" vertical="center" wrapText="1"/>
    </xf>
    <xf numFmtId="0" fontId="1" fillId="16" borderId="21" xfId="0" applyFont="1" applyFill="1" applyBorder="1" applyAlignment="1" applyProtection="1">
      <alignment horizontal="center" vertical="center" wrapText="1"/>
    </xf>
    <xf numFmtId="0" fontId="22" fillId="16" borderId="17" xfId="0" applyFont="1" applyFill="1" applyBorder="1" applyAlignment="1">
      <alignment horizontal="center"/>
    </xf>
    <xf numFmtId="0" fontId="22" fillId="16" borderId="98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0" tint="-0.34998626667073579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31752</xdr:rowOff>
    </xdr:from>
    <xdr:to>
      <xdr:col>3</xdr:col>
      <xdr:colOff>15875</xdr:colOff>
      <xdr:row>2</xdr:row>
      <xdr:rowOff>0</xdr:rowOff>
    </xdr:to>
    <xdr:cxnSp macro="">
      <xdr:nvCxnSpPr>
        <xdr:cNvPr id="3" name="Connecteur droit 2"/>
        <xdr:cNvCxnSpPr/>
      </xdr:nvCxnSpPr>
      <xdr:spPr>
        <a:xfrm flipV="1">
          <a:off x="9890664750" y="31752"/>
          <a:ext cx="6524625" cy="163512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10584</xdr:rowOff>
    </xdr:from>
    <xdr:to>
      <xdr:col>3</xdr:col>
      <xdr:colOff>47625</xdr:colOff>
      <xdr:row>3</xdr:row>
      <xdr:rowOff>650875</xdr:rowOff>
    </xdr:to>
    <xdr:cxnSp macro="">
      <xdr:nvCxnSpPr>
        <xdr:cNvPr id="3" name="Connecteur droit 2"/>
        <xdr:cNvCxnSpPr/>
      </xdr:nvCxnSpPr>
      <xdr:spPr>
        <a:xfrm flipV="1">
          <a:off x="9888743875" y="10584"/>
          <a:ext cx="7969250" cy="2688166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39"/>
  <sheetViews>
    <sheetView rightToLeft="1" workbookViewId="0">
      <selection activeCell="C3" sqref="C3:C19"/>
    </sheetView>
  </sheetViews>
  <sheetFormatPr baseColWidth="10" defaultRowHeight="12.75"/>
  <cols>
    <col min="1" max="1" width="35.85546875" customWidth="1"/>
    <col min="2" max="2" width="52.7109375" bestFit="1" customWidth="1"/>
    <col min="3" max="3" width="10.42578125" customWidth="1"/>
  </cols>
  <sheetData>
    <row r="1" spans="1:3" ht="28.5" customHeight="1">
      <c r="A1" s="233" t="s">
        <v>134</v>
      </c>
      <c r="B1" s="233"/>
      <c r="C1" s="233"/>
    </row>
    <row r="2" spans="1:3" ht="18" customHeight="1">
      <c r="A2" s="99" t="s">
        <v>151</v>
      </c>
      <c r="B2" s="99" t="s">
        <v>152</v>
      </c>
      <c r="C2" s="99" t="s">
        <v>135</v>
      </c>
    </row>
    <row r="3" spans="1:3" ht="18" customHeight="1">
      <c r="A3" s="95" t="s">
        <v>12</v>
      </c>
      <c r="B3" s="95" t="s">
        <v>86</v>
      </c>
      <c r="C3" s="95" t="s">
        <v>114</v>
      </c>
    </row>
    <row r="4" spans="1:3" ht="18" customHeight="1">
      <c r="A4" s="95" t="s">
        <v>13</v>
      </c>
      <c r="B4" s="95" t="s">
        <v>87</v>
      </c>
      <c r="C4" s="95" t="s">
        <v>153</v>
      </c>
    </row>
    <row r="5" spans="1:3" ht="18" customHeight="1">
      <c r="A5" s="95" t="s">
        <v>33</v>
      </c>
      <c r="B5" s="95" t="s">
        <v>88</v>
      </c>
      <c r="C5" s="95" t="s">
        <v>69</v>
      </c>
    </row>
    <row r="6" spans="1:3" s="98" customFormat="1" ht="18" customHeight="1">
      <c r="A6" s="96" t="s">
        <v>2</v>
      </c>
      <c r="B6" s="96" t="s">
        <v>149</v>
      </c>
      <c r="C6" s="96" t="s">
        <v>150</v>
      </c>
    </row>
    <row r="7" spans="1:3" ht="18" customHeight="1">
      <c r="A7" s="95" t="s">
        <v>3</v>
      </c>
      <c r="B7" s="95" t="s">
        <v>89</v>
      </c>
      <c r="C7" s="95" t="s">
        <v>70</v>
      </c>
    </row>
    <row r="8" spans="1:3" ht="18" customHeight="1">
      <c r="A8" s="95" t="s">
        <v>16</v>
      </c>
      <c r="B8" s="95" t="s">
        <v>90</v>
      </c>
      <c r="C8" s="95" t="s">
        <v>154</v>
      </c>
    </row>
    <row r="9" spans="1:3" ht="18" customHeight="1">
      <c r="A9" s="95" t="s">
        <v>17</v>
      </c>
      <c r="B9" s="95" t="s">
        <v>91</v>
      </c>
      <c r="C9" s="95" t="s">
        <v>72</v>
      </c>
    </row>
    <row r="10" spans="1:3" ht="18" customHeight="1">
      <c r="A10" s="95" t="s">
        <v>4</v>
      </c>
      <c r="B10" s="95" t="s">
        <v>92</v>
      </c>
      <c r="C10" s="95" t="s">
        <v>73</v>
      </c>
    </row>
    <row r="11" spans="1:3" ht="18" customHeight="1">
      <c r="A11" s="95" t="s">
        <v>15</v>
      </c>
      <c r="B11" s="95" t="s">
        <v>93</v>
      </c>
      <c r="C11" s="95" t="s">
        <v>74</v>
      </c>
    </row>
    <row r="12" spans="1:3" ht="18" customHeight="1">
      <c r="A12" s="95" t="s">
        <v>14</v>
      </c>
      <c r="B12" s="95" t="s">
        <v>94</v>
      </c>
      <c r="C12" s="95" t="s">
        <v>75</v>
      </c>
    </row>
    <row r="13" spans="1:3" ht="18" customHeight="1">
      <c r="A13" s="96" t="s">
        <v>21</v>
      </c>
      <c r="B13" s="95" t="s">
        <v>95</v>
      </c>
      <c r="C13" s="96" t="s">
        <v>76</v>
      </c>
    </row>
    <row r="14" spans="1:3" ht="18" customHeight="1">
      <c r="A14" s="96" t="s">
        <v>18</v>
      </c>
      <c r="B14" s="95" t="s">
        <v>96</v>
      </c>
      <c r="C14" s="96" t="s">
        <v>77</v>
      </c>
    </row>
    <row r="15" spans="1:3" ht="18" customHeight="1">
      <c r="A15" s="96" t="s">
        <v>19</v>
      </c>
      <c r="B15" s="96" t="s">
        <v>136</v>
      </c>
      <c r="C15" s="96" t="s">
        <v>137</v>
      </c>
    </row>
    <row r="16" spans="1:3" ht="18" customHeight="1">
      <c r="A16" s="96" t="s">
        <v>20</v>
      </c>
      <c r="B16" s="96" t="s">
        <v>138</v>
      </c>
      <c r="C16" s="96" t="s">
        <v>139</v>
      </c>
    </row>
    <row r="17" spans="1:3" ht="18" customHeight="1">
      <c r="A17" s="96" t="s">
        <v>143</v>
      </c>
      <c r="B17" s="96" t="s">
        <v>145</v>
      </c>
      <c r="C17" s="96" t="s">
        <v>147</v>
      </c>
    </row>
    <row r="18" spans="1:3" ht="18" customHeight="1">
      <c r="A18" s="96" t="s">
        <v>144</v>
      </c>
      <c r="B18" s="96" t="s">
        <v>146</v>
      </c>
      <c r="C18" s="96" t="s">
        <v>148</v>
      </c>
    </row>
    <row r="19" spans="1:3" ht="18" customHeight="1">
      <c r="A19" s="95" t="s">
        <v>32</v>
      </c>
      <c r="B19" s="95" t="s">
        <v>97</v>
      </c>
      <c r="C19" s="95" t="s">
        <v>116</v>
      </c>
    </row>
    <row r="20" spans="1:3" ht="18" customHeight="1">
      <c r="A20" s="95" t="s">
        <v>30</v>
      </c>
      <c r="B20" s="95" t="s">
        <v>83</v>
      </c>
      <c r="C20" s="95" t="s">
        <v>82</v>
      </c>
    </row>
    <row r="21" spans="1:3" ht="18" customHeight="1">
      <c r="A21" s="95" t="s">
        <v>31</v>
      </c>
      <c r="B21" s="95" t="s">
        <v>84</v>
      </c>
      <c r="C21" s="95" t="s">
        <v>117</v>
      </c>
    </row>
    <row r="22" spans="1:3" ht="18" customHeight="1">
      <c r="A22" s="95" t="s">
        <v>38</v>
      </c>
      <c r="B22" s="95" t="s">
        <v>85</v>
      </c>
      <c r="C22" s="95" t="s">
        <v>118</v>
      </c>
    </row>
    <row r="23" spans="1:3" ht="18" customHeight="1">
      <c r="A23" s="96" t="s">
        <v>46</v>
      </c>
      <c r="B23" s="95" t="s">
        <v>98</v>
      </c>
      <c r="C23" s="96" t="s">
        <v>119</v>
      </c>
    </row>
    <row r="24" spans="1:3" ht="18" customHeight="1">
      <c r="A24" s="96" t="s">
        <v>5</v>
      </c>
      <c r="B24" s="95" t="s">
        <v>99</v>
      </c>
      <c r="C24" s="96" t="s">
        <v>78</v>
      </c>
    </row>
    <row r="25" spans="1:3" ht="18" customHeight="1">
      <c r="A25" s="96" t="s">
        <v>8</v>
      </c>
      <c r="B25" s="95" t="s">
        <v>100</v>
      </c>
      <c r="C25" s="96" t="s">
        <v>120</v>
      </c>
    </row>
    <row r="26" spans="1:3" ht="18" customHeight="1">
      <c r="A26" s="96" t="s">
        <v>51</v>
      </c>
      <c r="B26" s="95" t="s">
        <v>101</v>
      </c>
      <c r="C26" s="96" t="s">
        <v>121</v>
      </c>
    </row>
    <row r="27" spans="1:3" ht="18" customHeight="1">
      <c r="A27" s="96" t="s">
        <v>52</v>
      </c>
      <c r="B27" s="95" t="s">
        <v>102</v>
      </c>
      <c r="C27" s="96" t="s">
        <v>122</v>
      </c>
    </row>
    <row r="28" spans="1:3" ht="18" customHeight="1">
      <c r="A28" s="96" t="s">
        <v>53</v>
      </c>
      <c r="B28" s="95" t="s">
        <v>103</v>
      </c>
      <c r="C28" s="96" t="s">
        <v>123</v>
      </c>
    </row>
    <row r="29" spans="1:3" ht="18" customHeight="1">
      <c r="A29" s="96" t="s">
        <v>54</v>
      </c>
      <c r="B29" s="95" t="s">
        <v>104</v>
      </c>
      <c r="C29" s="96" t="s">
        <v>124</v>
      </c>
    </row>
    <row r="30" spans="1:3" ht="18" customHeight="1">
      <c r="A30" s="96" t="s">
        <v>55</v>
      </c>
      <c r="B30" s="95" t="s">
        <v>105</v>
      </c>
      <c r="C30" s="96" t="s">
        <v>125</v>
      </c>
    </row>
    <row r="31" spans="1:3" ht="18" customHeight="1">
      <c r="A31" s="96" t="s">
        <v>61</v>
      </c>
      <c r="B31" s="95" t="s">
        <v>106</v>
      </c>
      <c r="C31" s="96" t="s">
        <v>126</v>
      </c>
    </row>
    <row r="32" spans="1:3" ht="18" customHeight="1">
      <c r="A32" s="96" t="s">
        <v>62</v>
      </c>
      <c r="B32" s="95" t="s">
        <v>107</v>
      </c>
      <c r="C32" s="96" t="s">
        <v>127</v>
      </c>
    </row>
    <row r="33" spans="1:3" ht="18" customHeight="1">
      <c r="A33" s="96" t="s">
        <v>63</v>
      </c>
      <c r="B33" s="95" t="s">
        <v>108</v>
      </c>
      <c r="C33" s="96" t="s">
        <v>128</v>
      </c>
    </row>
    <row r="34" spans="1:3" ht="18" customHeight="1">
      <c r="A34" s="96" t="s">
        <v>64</v>
      </c>
      <c r="B34" s="95" t="s">
        <v>109</v>
      </c>
      <c r="C34" s="96" t="s">
        <v>80</v>
      </c>
    </row>
    <row r="35" spans="1:3" ht="18" customHeight="1">
      <c r="A35" s="96" t="s">
        <v>65</v>
      </c>
      <c r="B35" s="95" t="s">
        <v>129</v>
      </c>
      <c r="C35" s="96" t="s">
        <v>81</v>
      </c>
    </row>
    <row r="36" spans="1:3" ht="18" customHeight="1">
      <c r="A36" s="96" t="s">
        <v>66</v>
      </c>
      <c r="B36" s="95" t="s">
        <v>110</v>
      </c>
      <c r="C36" s="96" t="s">
        <v>130</v>
      </c>
    </row>
    <row r="37" spans="1:3" ht="18" customHeight="1">
      <c r="A37" s="96" t="s">
        <v>67</v>
      </c>
      <c r="B37" s="95" t="s">
        <v>111</v>
      </c>
      <c r="C37" s="96" t="s">
        <v>131</v>
      </c>
    </row>
    <row r="38" spans="1:3" ht="18" customHeight="1">
      <c r="A38" s="96" t="s">
        <v>68</v>
      </c>
      <c r="B38" s="95" t="s">
        <v>112</v>
      </c>
      <c r="C38" s="96" t="s">
        <v>132</v>
      </c>
    </row>
    <row r="39" spans="1:3" ht="18" customHeight="1">
      <c r="A39" s="96" t="s">
        <v>43</v>
      </c>
      <c r="B39" s="95" t="s">
        <v>113</v>
      </c>
      <c r="C39" s="96" t="s">
        <v>79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rightToLeft="1" zoomScale="60" zoomScaleNormal="60" workbookViewId="0">
      <selection activeCell="N17" sqref="N17"/>
    </sheetView>
  </sheetViews>
  <sheetFormatPr baseColWidth="10" defaultColWidth="9.140625" defaultRowHeight="15.75"/>
  <cols>
    <col min="1" max="1" width="41.5703125" style="1" bestFit="1" customWidth="1"/>
    <col min="2" max="2" width="41.5703125" style="1" customWidth="1"/>
    <col min="3" max="3" width="14.85546875" style="1" bestFit="1" customWidth="1"/>
    <col min="4" max="4" width="13" style="1" bestFit="1" customWidth="1"/>
    <col min="5" max="17" width="21.85546875" style="1" customWidth="1"/>
    <col min="18" max="16384" width="9.140625" style="1"/>
  </cols>
  <sheetData>
    <row r="1" spans="1:17" ht="85.5" customHeight="1">
      <c r="A1" s="256" t="s">
        <v>142</v>
      </c>
      <c r="B1" s="256"/>
      <c r="C1" s="257"/>
      <c r="D1" s="97"/>
      <c r="E1" s="260" t="s">
        <v>9</v>
      </c>
      <c r="F1" s="261"/>
      <c r="G1" s="262"/>
      <c r="H1" s="260" t="s">
        <v>10</v>
      </c>
      <c r="I1" s="261"/>
      <c r="J1" s="262"/>
      <c r="K1" s="260" t="s">
        <v>11</v>
      </c>
      <c r="L1" s="261"/>
      <c r="M1" s="262"/>
      <c r="N1" s="228" t="s">
        <v>261</v>
      </c>
      <c r="O1" s="247" t="s">
        <v>23</v>
      </c>
      <c r="P1" s="248"/>
      <c r="Q1" s="248"/>
    </row>
    <row r="2" spans="1:17" ht="45.75" customHeight="1">
      <c r="A2" s="258"/>
      <c r="B2" s="258"/>
      <c r="C2" s="259"/>
      <c r="D2" s="147" t="s">
        <v>7</v>
      </c>
      <c r="E2" s="253">
        <v>16</v>
      </c>
      <c r="F2" s="254"/>
      <c r="G2" s="255"/>
      <c r="H2" s="253">
        <v>12</v>
      </c>
      <c r="I2" s="254"/>
      <c r="J2" s="255"/>
      <c r="K2" s="253">
        <v>18</v>
      </c>
      <c r="L2" s="254"/>
      <c r="M2" s="255"/>
      <c r="N2" s="144">
        <f>SUM(E2:M2)</f>
        <v>46</v>
      </c>
      <c r="O2" s="84" t="s">
        <v>24</v>
      </c>
      <c r="P2" s="85" t="s">
        <v>6</v>
      </c>
      <c r="Q2" s="86" t="s">
        <v>25</v>
      </c>
    </row>
    <row r="3" spans="1:17" ht="56.25" customHeight="1">
      <c r="A3" s="263" t="s">
        <v>255</v>
      </c>
      <c r="B3" s="263"/>
      <c r="C3" s="264"/>
      <c r="D3" s="148"/>
      <c r="E3" s="140" t="s">
        <v>251</v>
      </c>
      <c r="F3" s="141" t="s">
        <v>253</v>
      </c>
      <c r="G3" s="142" t="s">
        <v>252</v>
      </c>
      <c r="H3" s="140" t="s">
        <v>251</v>
      </c>
      <c r="I3" s="141" t="s">
        <v>253</v>
      </c>
      <c r="J3" s="142" t="s">
        <v>252</v>
      </c>
      <c r="K3" s="140" t="s">
        <v>251</v>
      </c>
      <c r="L3" s="141" t="s">
        <v>253</v>
      </c>
      <c r="M3" s="142" t="s">
        <v>252</v>
      </c>
      <c r="N3" s="144"/>
      <c r="O3" s="84"/>
      <c r="P3" s="85"/>
      <c r="Q3" s="86"/>
    </row>
    <row r="4" spans="1:17" ht="45.75" customHeight="1">
      <c r="A4" s="94" t="s">
        <v>12</v>
      </c>
      <c r="B4" s="94" t="s">
        <v>86</v>
      </c>
      <c r="C4" s="94" t="s">
        <v>114</v>
      </c>
      <c r="D4" s="149"/>
      <c r="E4" s="54">
        <v>2</v>
      </c>
      <c r="F4" s="150" t="s">
        <v>212</v>
      </c>
      <c r="G4" s="143">
        <f>E4*E2</f>
        <v>32</v>
      </c>
      <c r="H4" s="54">
        <v>2</v>
      </c>
      <c r="I4" s="150" t="s">
        <v>212</v>
      </c>
      <c r="J4" s="143">
        <f>H4*H2</f>
        <v>24</v>
      </c>
      <c r="K4" s="54">
        <v>2</v>
      </c>
      <c r="L4" s="150" t="s">
        <v>212</v>
      </c>
      <c r="M4" s="143">
        <f>K4*K2</f>
        <v>36</v>
      </c>
      <c r="N4" s="145">
        <f>G4+J4+M4</f>
        <v>92</v>
      </c>
      <c r="O4" s="4">
        <f t="shared" ref="O4:O12" si="0">ROUNDUP(N4/24,0)</f>
        <v>4</v>
      </c>
      <c r="P4" s="222">
        <v>1</v>
      </c>
      <c r="Q4" s="5">
        <f>P4-O4</f>
        <v>-3</v>
      </c>
    </row>
    <row r="5" spans="1:17" ht="45.75" customHeight="1">
      <c r="A5" s="94" t="s">
        <v>13</v>
      </c>
      <c r="B5" s="94" t="s">
        <v>87</v>
      </c>
      <c r="C5" s="94" t="s">
        <v>115</v>
      </c>
      <c r="D5" s="149"/>
      <c r="E5" s="54">
        <v>4</v>
      </c>
      <c r="F5" s="150" t="s">
        <v>228</v>
      </c>
      <c r="G5" s="143">
        <f>E5*E2</f>
        <v>64</v>
      </c>
      <c r="H5" s="54">
        <v>4</v>
      </c>
      <c r="I5" s="150" t="s">
        <v>228</v>
      </c>
      <c r="J5" s="143">
        <f>H5*H2</f>
        <v>48</v>
      </c>
      <c r="K5" s="54">
        <v>4</v>
      </c>
      <c r="L5" s="150" t="s">
        <v>228</v>
      </c>
      <c r="M5" s="143">
        <f>K5*K2</f>
        <v>72</v>
      </c>
      <c r="N5" s="145">
        <f t="shared" ref="N5:N16" si="1">G5+J5+M5</f>
        <v>184</v>
      </c>
      <c r="O5" s="4">
        <f t="shared" si="0"/>
        <v>8</v>
      </c>
      <c r="P5" s="222">
        <v>4</v>
      </c>
      <c r="Q5" s="5">
        <f t="shared" ref="Q5:Q15" si="2">P5-O5</f>
        <v>-4</v>
      </c>
    </row>
    <row r="6" spans="1:17" ht="45.75" customHeight="1">
      <c r="A6" s="94" t="s">
        <v>2</v>
      </c>
      <c r="B6" s="94" t="s">
        <v>149</v>
      </c>
      <c r="C6" s="94" t="s">
        <v>150</v>
      </c>
      <c r="D6" s="149"/>
      <c r="E6" s="54">
        <v>3</v>
      </c>
      <c r="F6" s="150" t="s">
        <v>213</v>
      </c>
      <c r="G6" s="143">
        <f>E6*E2</f>
        <v>48</v>
      </c>
      <c r="H6" s="54">
        <v>3</v>
      </c>
      <c r="I6" s="150" t="s">
        <v>213</v>
      </c>
      <c r="J6" s="143">
        <f>H6*H2</f>
        <v>36</v>
      </c>
      <c r="K6" s="54">
        <v>3</v>
      </c>
      <c r="L6" s="150" t="s">
        <v>213</v>
      </c>
      <c r="M6" s="143">
        <f>K6*K2</f>
        <v>54</v>
      </c>
      <c r="N6" s="145">
        <f t="shared" si="1"/>
        <v>138</v>
      </c>
      <c r="O6" s="4">
        <f t="shared" si="0"/>
        <v>6</v>
      </c>
      <c r="P6" s="222">
        <v>2</v>
      </c>
      <c r="Q6" s="5">
        <f t="shared" si="2"/>
        <v>-4</v>
      </c>
    </row>
    <row r="7" spans="1:17" ht="45.75" customHeight="1">
      <c r="A7" s="94" t="s">
        <v>4</v>
      </c>
      <c r="B7" s="94" t="s">
        <v>92</v>
      </c>
      <c r="C7" s="94" t="s">
        <v>73</v>
      </c>
      <c r="D7" s="149"/>
      <c r="E7" s="54">
        <v>5</v>
      </c>
      <c r="F7" s="150" t="s">
        <v>220</v>
      </c>
      <c r="G7" s="143">
        <f>E7*E2</f>
        <v>80</v>
      </c>
      <c r="H7" s="54">
        <v>4</v>
      </c>
      <c r="I7" s="150" t="s">
        <v>220</v>
      </c>
      <c r="J7" s="143">
        <f>H7*H2</f>
        <v>48</v>
      </c>
      <c r="K7" s="54">
        <v>5</v>
      </c>
      <c r="L7" s="150" t="s">
        <v>220</v>
      </c>
      <c r="M7" s="143">
        <f>K7*K2</f>
        <v>90</v>
      </c>
      <c r="N7" s="145">
        <f t="shared" si="1"/>
        <v>218</v>
      </c>
      <c r="O7" s="4">
        <f t="shared" si="0"/>
        <v>10</v>
      </c>
      <c r="P7" s="222">
        <v>4</v>
      </c>
      <c r="Q7" s="5">
        <f t="shared" si="2"/>
        <v>-6</v>
      </c>
    </row>
    <row r="8" spans="1:17" ht="45.75" customHeight="1">
      <c r="A8" s="94" t="s">
        <v>14</v>
      </c>
      <c r="B8" s="94" t="s">
        <v>94</v>
      </c>
      <c r="C8" s="94" t="s">
        <v>75</v>
      </c>
      <c r="D8" s="149"/>
      <c r="E8" s="54">
        <v>2</v>
      </c>
      <c r="F8" s="150">
        <v>2</v>
      </c>
      <c r="G8" s="143">
        <f>E8*E2</f>
        <v>32</v>
      </c>
      <c r="H8" s="54">
        <v>3</v>
      </c>
      <c r="I8" s="150" t="s">
        <v>256</v>
      </c>
      <c r="J8" s="143">
        <f>H8*H2</f>
        <v>36</v>
      </c>
      <c r="K8" s="54">
        <v>3</v>
      </c>
      <c r="L8" s="150" t="s">
        <v>254</v>
      </c>
      <c r="M8" s="143">
        <f>K8*K2</f>
        <v>54</v>
      </c>
      <c r="N8" s="145">
        <f t="shared" si="1"/>
        <v>122</v>
      </c>
      <c r="O8" s="4">
        <f t="shared" si="0"/>
        <v>6</v>
      </c>
      <c r="P8" s="222">
        <v>2</v>
      </c>
      <c r="Q8" s="5">
        <f t="shared" si="2"/>
        <v>-4</v>
      </c>
    </row>
    <row r="9" spans="1:17" ht="45.75" customHeight="1">
      <c r="A9" s="94" t="s">
        <v>15</v>
      </c>
      <c r="B9" s="94" t="s">
        <v>93</v>
      </c>
      <c r="C9" s="94" t="s">
        <v>74</v>
      </c>
      <c r="D9" s="149"/>
      <c r="E9" s="54">
        <v>2</v>
      </c>
      <c r="F9" s="150">
        <v>2</v>
      </c>
      <c r="G9" s="143">
        <f>E9*E2</f>
        <v>32</v>
      </c>
      <c r="H9" s="54">
        <v>3</v>
      </c>
      <c r="I9" s="150" t="s">
        <v>256</v>
      </c>
      <c r="J9" s="143">
        <f>H9*H2</f>
        <v>36</v>
      </c>
      <c r="K9" s="54">
        <v>3</v>
      </c>
      <c r="L9" s="150" t="s">
        <v>254</v>
      </c>
      <c r="M9" s="143">
        <f>K9*K2</f>
        <v>54</v>
      </c>
      <c r="N9" s="145">
        <f t="shared" si="1"/>
        <v>122</v>
      </c>
      <c r="O9" s="4">
        <f t="shared" si="0"/>
        <v>6</v>
      </c>
      <c r="P9" s="222">
        <v>2</v>
      </c>
      <c r="Q9" s="5">
        <f t="shared" si="2"/>
        <v>-4</v>
      </c>
    </row>
    <row r="10" spans="1:17" ht="45.75" customHeight="1">
      <c r="A10" s="94" t="s">
        <v>16</v>
      </c>
      <c r="B10" s="94" t="s">
        <v>90</v>
      </c>
      <c r="C10" s="94" t="s">
        <v>71</v>
      </c>
      <c r="D10" s="149"/>
      <c r="E10" s="54">
        <v>4</v>
      </c>
      <c r="F10" s="150" t="s">
        <v>228</v>
      </c>
      <c r="G10" s="143">
        <f>E10*E2</f>
        <v>64</v>
      </c>
      <c r="H10" s="54">
        <v>4</v>
      </c>
      <c r="I10" s="150" t="s">
        <v>228</v>
      </c>
      <c r="J10" s="143">
        <f>H10*H2</f>
        <v>48</v>
      </c>
      <c r="K10" s="54">
        <v>4</v>
      </c>
      <c r="L10" s="150" t="s">
        <v>228</v>
      </c>
      <c r="M10" s="143">
        <f>K10*K2</f>
        <v>72</v>
      </c>
      <c r="N10" s="145">
        <f t="shared" si="1"/>
        <v>184</v>
      </c>
      <c r="O10" s="4">
        <f t="shared" si="0"/>
        <v>8</v>
      </c>
      <c r="P10" s="222">
        <v>3</v>
      </c>
      <c r="Q10" s="5">
        <f t="shared" si="2"/>
        <v>-5</v>
      </c>
    </row>
    <row r="11" spans="1:17" ht="45.75" customHeight="1">
      <c r="A11" s="94" t="s">
        <v>17</v>
      </c>
      <c r="B11" s="94" t="s">
        <v>91</v>
      </c>
      <c r="C11" s="94" t="s">
        <v>72</v>
      </c>
      <c r="D11" s="149"/>
      <c r="E11" s="54">
        <v>0</v>
      </c>
      <c r="F11" s="150"/>
      <c r="G11" s="143">
        <f>E11*E2</f>
        <v>0</v>
      </c>
      <c r="H11" s="54">
        <v>0</v>
      </c>
      <c r="I11" s="150"/>
      <c r="J11" s="143">
        <f>H11*H2</f>
        <v>0</v>
      </c>
      <c r="K11" s="54">
        <v>2</v>
      </c>
      <c r="L11" s="150" t="s">
        <v>212</v>
      </c>
      <c r="M11" s="143">
        <f>K11*K2</f>
        <v>36</v>
      </c>
      <c r="N11" s="145">
        <f t="shared" si="1"/>
        <v>36</v>
      </c>
      <c r="O11" s="4">
        <f t="shared" si="0"/>
        <v>2</v>
      </c>
      <c r="P11" s="222">
        <v>1</v>
      </c>
      <c r="Q11" s="5">
        <f t="shared" si="2"/>
        <v>-1</v>
      </c>
    </row>
    <row r="12" spans="1:17" ht="45.75" customHeight="1">
      <c r="A12" s="94" t="s">
        <v>18</v>
      </c>
      <c r="B12" s="94" t="s">
        <v>96</v>
      </c>
      <c r="C12" s="94" t="s">
        <v>77</v>
      </c>
      <c r="D12" s="149"/>
      <c r="E12" s="54">
        <v>2</v>
      </c>
      <c r="F12" s="150" t="s">
        <v>212</v>
      </c>
      <c r="G12" s="143">
        <f>E12*E2</f>
        <v>32</v>
      </c>
      <c r="H12" s="54">
        <v>2</v>
      </c>
      <c r="I12" s="150" t="s">
        <v>212</v>
      </c>
      <c r="J12" s="143">
        <f>H12*H2</f>
        <v>24</v>
      </c>
      <c r="K12" s="54">
        <v>2</v>
      </c>
      <c r="L12" s="150" t="s">
        <v>212</v>
      </c>
      <c r="M12" s="143">
        <f>K12*K2</f>
        <v>36</v>
      </c>
      <c r="N12" s="145">
        <f t="shared" si="1"/>
        <v>92</v>
      </c>
      <c r="O12" s="4">
        <f t="shared" si="0"/>
        <v>4</v>
      </c>
      <c r="P12" s="222">
        <v>2</v>
      </c>
      <c r="Q12" s="5">
        <f t="shared" si="2"/>
        <v>-2</v>
      </c>
    </row>
    <row r="13" spans="1:17" ht="45.75" customHeight="1">
      <c r="A13" s="94" t="s">
        <v>19</v>
      </c>
      <c r="B13" s="94" t="s">
        <v>136</v>
      </c>
      <c r="C13" s="94" t="s">
        <v>137</v>
      </c>
      <c r="D13" s="149"/>
      <c r="E13" s="54">
        <v>0</v>
      </c>
      <c r="F13" s="150"/>
      <c r="G13" s="143">
        <f>E13*E2</f>
        <v>0</v>
      </c>
      <c r="H13" s="54">
        <v>2</v>
      </c>
      <c r="I13" s="151">
        <v>2</v>
      </c>
      <c r="J13" s="143">
        <f>H13*H2</f>
        <v>24</v>
      </c>
      <c r="K13" s="54">
        <v>2</v>
      </c>
      <c r="L13" s="150">
        <v>2</v>
      </c>
      <c r="M13" s="143">
        <f>K13*K2</f>
        <v>36</v>
      </c>
      <c r="N13" s="145">
        <f t="shared" si="1"/>
        <v>60</v>
      </c>
      <c r="O13" s="4">
        <f>ROUNDUP(N13/14,0)</f>
        <v>5</v>
      </c>
      <c r="P13" s="222">
        <v>2</v>
      </c>
      <c r="Q13" s="5">
        <f t="shared" si="2"/>
        <v>-3</v>
      </c>
    </row>
    <row r="14" spans="1:17" ht="45.75" customHeight="1">
      <c r="A14" s="94" t="s">
        <v>20</v>
      </c>
      <c r="B14" s="94" t="s">
        <v>138</v>
      </c>
      <c r="C14" s="94" t="s">
        <v>139</v>
      </c>
      <c r="D14" s="149"/>
      <c r="E14" s="54">
        <v>2</v>
      </c>
      <c r="F14" s="151">
        <v>2</v>
      </c>
      <c r="G14" s="143">
        <f>E14*E2</f>
        <v>32</v>
      </c>
      <c r="H14" s="54">
        <v>2</v>
      </c>
      <c r="I14" s="150">
        <v>2</v>
      </c>
      <c r="J14" s="143">
        <f>H14*H2</f>
        <v>24</v>
      </c>
      <c r="K14" s="54">
        <v>0</v>
      </c>
      <c r="L14" s="151"/>
      <c r="M14" s="143">
        <f>K14*K2</f>
        <v>0</v>
      </c>
      <c r="N14" s="145">
        <f t="shared" si="1"/>
        <v>56</v>
      </c>
      <c r="O14" s="4">
        <f>ROUNDUP(N14/24,0)</f>
        <v>3</v>
      </c>
      <c r="P14" s="222">
        <v>1</v>
      </c>
      <c r="Q14" s="5">
        <f t="shared" si="2"/>
        <v>-2</v>
      </c>
    </row>
    <row r="15" spans="1:17" ht="45.75" customHeight="1">
      <c r="A15" s="94" t="s">
        <v>21</v>
      </c>
      <c r="B15" s="94" t="s">
        <v>95</v>
      </c>
      <c r="C15" s="94" t="s">
        <v>76</v>
      </c>
      <c r="D15" s="149"/>
      <c r="E15" s="54">
        <v>1</v>
      </c>
      <c r="F15" s="151">
        <v>1</v>
      </c>
      <c r="G15" s="143">
        <f>E15*E2</f>
        <v>16</v>
      </c>
      <c r="H15" s="54">
        <v>1</v>
      </c>
      <c r="I15" s="150">
        <v>1</v>
      </c>
      <c r="J15" s="143">
        <f>H15*H2</f>
        <v>12</v>
      </c>
      <c r="K15" s="54">
        <v>1</v>
      </c>
      <c r="L15" s="151">
        <v>1</v>
      </c>
      <c r="M15" s="143">
        <f>K15*K2</f>
        <v>18</v>
      </c>
      <c r="N15" s="145">
        <f t="shared" si="1"/>
        <v>46</v>
      </c>
      <c r="O15" s="4">
        <f>ROUNDUP(N15/24,0)</f>
        <v>2</v>
      </c>
      <c r="P15" s="222">
        <v>1</v>
      </c>
      <c r="Q15" s="5">
        <f t="shared" si="2"/>
        <v>-1</v>
      </c>
    </row>
    <row r="16" spans="1:17" ht="45.75" customHeight="1" thickBot="1">
      <c r="A16" s="94" t="s">
        <v>22</v>
      </c>
      <c r="B16" s="94" t="s">
        <v>140</v>
      </c>
      <c r="C16" s="94" t="s">
        <v>141</v>
      </c>
      <c r="D16" s="149"/>
      <c r="E16" s="55">
        <v>2</v>
      </c>
      <c r="F16" s="229">
        <v>2</v>
      </c>
      <c r="G16" s="230">
        <f>E16*E2</f>
        <v>32</v>
      </c>
      <c r="H16" s="55">
        <v>2</v>
      </c>
      <c r="I16" s="229">
        <v>2</v>
      </c>
      <c r="J16" s="230">
        <f>H16*H2</f>
        <v>24</v>
      </c>
      <c r="K16" s="55">
        <v>2</v>
      </c>
      <c r="L16" s="229">
        <v>2</v>
      </c>
      <c r="M16" s="230">
        <f>K16*K2</f>
        <v>36</v>
      </c>
      <c r="N16" s="145">
        <f t="shared" si="1"/>
        <v>92</v>
      </c>
      <c r="O16" s="4">
        <f>ROUNDUP(N16/24,0)</f>
        <v>4</v>
      </c>
      <c r="P16" s="222">
        <v>2</v>
      </c>
      <c r="Q16" s="5">
        <f>P16-O16</f>
        <v>-2</v>
      </c>
    </row>
    <row r="17" spans="1:17" ht="45.75" customHeight="1" thickBot="1">
      <c r="A17" s="243" t="s">
        <v>260</v>
      </c>
      <c r="B17" s="243"/>
      <c r="C17" s="243"/>
      <c r="D17" s="244"/>
      <c r="E17" s="249">
        <f>SUM(G4:G16)</f>
        <v>464</v>
      </c>
      <c r="F17" s="250"/>
      <c r="G17" s="251"/>
      <c r="H17" s="252">
        <f>SUM(J4:J16)-H2-H2</f>
        <v>360</v>
      </c>
      <c r="I17" s="250"/>
      <c r="J17" s="251"/>
      <c r="K17" s="252">
        <f>SUM(M4:M16)-K2-K2</f>
        <v>558</v>
      </c>
      <c r="L17" s="250"/>
      <c r="M17" s="251"/>
      <c r="N17" s="146">
        <f>SUM(E17:M17)</f>
        <v>1382</v>
      </c>
      <c r="O17" s="82">
        <f>SUM(O4:O16)</f>
        <v>68</v>
      </c>
      <c r="P17" s="82">
        <f>SUM(P4:P16)</f>
        <v>27</v>
      </c>
      <c r="Q17" s="83"/>
    </row>
    <row r="18" spans="1:17">
      <c r="A18" s="245"/>
      <c r="B18" s="245"/>
      <c r="C18" s="245"/>
      <c r="D18" s="246"/>
      <c r="E18" s="234">
        <f>E17+H17+K17</f>
        <v>1382</v>
      </c>
      <c r="F18" s="235"/>
      <c r="G18" s="235"/>
      <c r="H18" s="235"/>
      <c r="I18" s="235"/>
      <c r="J18" s="235"/>
      <c r="K18" s="235"/>
      <c r="L18" s="235"/>
      <c r="M18" s="236"/>
    </row>
    <row r="19" spans="1:17">
      <c r="A19" s="245"/>
      <c r="B19" s="245"/>
      <c r="C19" s="245"/>
      <c r="D19" s="246"/>
      <c r="E19" s="237"/>
      <c r="F19" s="238"/>
      <c r="G19" s="238"/>
      <c r="H19" s="238"/>
      <c r="I19" s="238"/>
      <c r="J19" s="238"/>
      <c r="K19" s="238"/>
      <c r="L19" s="238"/>
      <c r="M19" s="239"/>
    </row>
    <row r="20" spans="1:17" ht="16.5" thickBot="1">
      <c r="A20" s="245"/>
      <c r="B20" s="245"/>
      <c r="C20" s="245"/>
      <c r="D20" s="246"/>
      <c r="E20" s="240"/>
      <c r="F20" s="241"/>
      <c r="G20" s="241"/>
      <c r="H20" s="241"/>
      <c r="I20" s="241"/>
      <c r="J20" s="241"/>
      <c r="K20" s="241"/>
      <c r="L20" s="241"/>
      <c r="M20" s="242"/>
    </row>
  </sheetData>
  <mergeCells count="14">
    <mergeCell ref="E18:M20"/>
    <mergeCell ref="A17:D20"/>
    <mergeCell ref="O1:Q1"/>
    <mergeCell ref="E17:G17"/>
    <mergeCell ref="H17:J17"/>
    <mergeCell ref="K17:M17"/>
    <mergeCell ref="H2:J2"/>
    <mergeCell ref="K2:M2"/>
    <mergeCell ref="E2:G2"/>
    <mergeCell ref="A1:C2"/>
    <mergeCell ref="E1:G1"/>
    <mergeCell ref="H1:J1"/>
    <mergeCell ref="K1:M1"/>
    <mergeCell ref="A3:C3"/>
  </mergeCells>
  <pageMargins left="0.78740157499999996" right="0.78740157499999996" top="0.984251969" bottom="0.984251969" header="0.4921259845" footer="0.4921259845"/>
  <pageSetup paperSize="9" scale="50" orientation="landscape" horizontalDpi="4294967293" r:id="rId1"/>
  <headerFooter alignWithMargins="0"/>
  <ignoredErrors>
    <ignoredError sqref="O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rightToLeft="1" zoomScaleNormal="100" workbookViewId="0">
      <selection activeCell="N23" sqref="N23"/>
    </sheetView>
  </sheetViews>
  <sheetFormatPr baseColWidth="10" defaultRowHeight="12.75"/>
  <cols>
    <col min="1" max="1" width="7.28515625" style="113" customWidth="1"/>
    <col min="2" max="2" width="13.5703125" style="113" bestFit="1" customWidth="1"/>
    <col min="3" max="3" width="7.140625" style="113" customWidth="1"/>
    <col min="4" max="17" width="9.5703125" style="113" customWidth="1"/>
    <col min="18" max="18" width="9.7109375" style="113" bestFit="1" customWidth="1"/>
    <col min="19" max="19" width="12.140625" style="114" customWidth="1"/>
    <col min="20" max="16384" width="11.42578125" style="113"/>
  </cols>
  <sheetData>
    <row r="1" spans="1:19" ht="21.75" customHeight="1" thickBot="1">
      <c r="D1" s="265" t="s">
        <v>224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9" ht="25.5" customHeight="1">
      <c r="A2" s="115" t="s">
        <v>202</v>
      </c>
      <c r="B2" s="116" t="s">
        <v>199</v>
      </c>
      <c r="C2" s="117" t="s">
        <v>200</v>
      </c>
      <c r="D2" s="134" t="s">
        <v>237</v>
      </c>
      <c r="E2" s="118" t="s">
        <v>238</v>
      </c>
      <c r="F2" s="118" t="s">
        <v>239</v>
      </c>
      <c r="G2" s="118" t="s">
        <v>240</v>
      </c>
      <c r="H2" s="118" t="s">
        <v>241</v>
      </c>
      <c r="I2" s="118" t="s">
        <v>242</v>
      </c>
      <c r="J2" s="118" t="s">
        <v>243</v>
      </c>
      <c r="K2" s="118" t="s">
        <v>244</v>
      </c>
      <c r="L2" s="118" t="s">
        <v>245</v>
      </c>
      <c r="M2" s="118" t="s">
        <v>246</v>
      </c>
      <c r="N2" s="118" t="s">
        <v>247</v>
      </c>
      <c r="O2" s="118" t="s">
        <v>248</v>
      </c>
      <c r="P2" s="118" t="s">
        <v>249</v>
      </c>
      <c r="Q2" s="118" t="s">
        <v>250</v>
      </c>
      <c r="R2" s="119" t="s">
        <v>201</v>
      </c>
      <c r="S2" s="120" t="s">
        <v>229</v>
      </c>
    </row>
    <row r="3" spans="1:19" ht="13.5" customHeight="1">
      <c r="A3" s="126">
        <v>1</v>
      </c>
      <c r="B3" s="101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25">
        <f t="shared" ref="R3:R42" si="0">SUM(D3:Q3)</f>
        <v>0</v>
      </c>
      <c r="S3" s="132"/>
    </row>
    <row r="4" spans="1:19" s="135" customFormat="1" ht="13.5" customHeight="1">
      <c r="A4" s="124">
        <v>2</v>
      </c>
      <c r="B4" s="101"/>
      <c r="C4" s="10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25">
        <f t="shared" si="0"/>
        <v>0</v>
      </c>
      <c r="S4" s="132"/>
    </row>
    <row r="5" spans="1:19" s="135" customFormat="1" ht="13.5" customHeight="1">
      <c r="A5" s="126">
        <v>3</v>
      </c>
      <c r="B5" s="101"/>
      <c r="C5" s="10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25">
        <f t="shared" si="0"/>
        <v>0</v>
      </c>
      <c r="S5" s="132"/>
    </row>
    <row r="6" spans="1:19" s="135" customFormat="1" ht="13.5" customHeight="1">
      <c r="A6" s="124">
        <v>4</v>
      </c>
      <c r="B6" s="101"/>
      <c r="C6" s="101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25">
        <f t="shared" si="0"/>
        <v>0</v>
      </c>
      <c r="S6" s="132"/>
    </row>
    <row r="7" spans="1:19" s="135" customFormat="1" ht="13.5" customHeight="1">
      <c r="A7" s="126">
        <v>5</v>
      </c>
      <c r="B7" s="101"/>
      <c r="C7" s="101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25">
        <f t="shared" si="0"/>
        <v>0</v>
      </c>
      <c r="S7" s="132"/>
    </row>
    <row r="8" spans="1:19" ht="13.5" customHeight="1">
      <c r="A8" s="124">
        <v>6</v>
      </c>
      <c r="B8" s="101"/>
      <c r="C8" s="101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25">
        <f t="shared" si="0"/>
        <v>0</v>
      </c>
      <c r="S8" s="132"/>
    </row>
    <row r="9" spans="1:19" ht="13.5" customHeight="1">
      <c r="A9" s="126">
        <v>7</v>
      </c>
      <c r="B9" s="101"/>
      <c r="C9" s="101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5">
        <f t="shared" si="0"/>
        <v>0</v>
      </c>
      <c r="S9" s="132"/>
    </row>
    <row r="10" spans="1:19" ht="13.5" customHeight="1">
      <c r="A10" s="124">
        <v>8</v>
      </c>
      <c r="B10" s="101"/>
      <c r="C10" s="101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25">
        <f t="shared" si="0"/>
        <v>0</v>
      </c>
      <c r="S10" s="132"/>
    </row>
    <row r="11" spans="1:19" ht="13.5" customHeight="1">
      <c r="A11" s="126">
        <v>9</v>
      </c>
      <c r="B11" s="101"/>
      <c r="C11" s="101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25">
        <f t="shared" si="0"/>
        <v>0</v>
      </c>
      <c r="S11" s="132"/>
    </row>
    <row r="12" spans="1:19" ht="13.5" customHeight="1">
      <c r="A12" s="124">
        <v>10</v>
      </c>
      <c r="B12" s="101"/>
      <c r="C12" s="101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25">
        <f t="shared" si="0"/>
        <v>0</v>
      </c>
      <c r="S12" s="132"/>
    </row>
    <row r="13" spans="1:19" ht="13.5" customHeight="1">
      <c r="A13" s="126">
        <v>11</v>
      </c>
      <c r="B13" s="101"/>
      <c r="C13" s="101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25">
        <f t="shared" si="0"/>
        <v>0</v>
      </c>
      <c r="S13" s="132"/>
    </row>
    <row r="14" spans="1:19" ht="13.5" customHeight="1">
      <c r="A14" s="124">
        <v>12</v>
      </c>
      <c r="B14" s="101"/>
      <c r="C14" s="101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25">
        <f t="shared" si="0"/>
        <v>0</v>
      </c>
      <c r="S14" s="132"/>
    </row>
    <row r="15" spans="1:19" ht="13.5" customHeight="1">
      <c r="A15" s="126">
        <v>13</v>
      </c>
      <c r="B15" s="101"/>
      <c r="C15" s="101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25">
        <f t="shared" si="0"/>
        <v>0</v>
      </c>
      <c r="S15" s="132"/>
    </row>
    <row r="16" spans="1:19" ht="13.5" customHeight="1">
      <c r="A16" s="124">
        <v>14</v>
      </c>
      <c r="B16" s="101"/>
      <c r="C16" s="101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25">
        <f t="shared" si="0"/>
        <v>0</v>
      </c>
      <c r="S16" s="133"/>
    </row>
    <row r="17" spans="1:19" ht="13.5" customHeight="1">
      <c r="A17" s="126">
        <v>15</v>
      </c>
      <c r="B17" s="101"/>
      <c r="C17" s="101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25">
        <f t="shared" si="0"/>
        <v>0</v>
      </c>
      <c r="S17" s="133"/>
    </row>
    <row r="18" spans="1:19" ht="13.5" customHeight="1">
      <c r="A18" s="124">
        <v>16</v>
      </c>
      <c r="B18" s="101"/>
      <c r="C18" s="10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25">
        <f t="shared" si="0"/>
        <v>0</v>
      </c>
      <c r="S18" s="133"/>
    </row>
    <row r="19" spans="1:19" ht="13.5" customHeight="1">
      <c r="A19" s="126">
        <v>17</v>
      </c>
      <c r="B19" s="101"/>
      <c r="C19" s="101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25">
        <f t="shared" si="0"/>
        <v>0</v>
      </c>
      <c r="S19" s="133"/>
    </row>
    <row r="20" spans="1:19" ht="13.5" customHeight="1">
      <c r="A20" s="124">
        <v>18</v>
      </c>
      <c r="B20" s="101"/>
      <c r="C20" s="101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25">
        <f t="shared" si="0"/>
        <v>0</v>
      </c>
      <c r="S20" s="133"/>
    </row>
    <row r="21" spans="1:19" ht="13.5" customHeight="1">
      <c r="A21" s="126">
        <v>19</v>
      </c>
      <c r="B21" s="101"/>
      <c r="C21" s="101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25">
        <f t="shared" si="0"/>
        <v>0</v>
      </c>
      <c r="S21" s="133"/>
    </row>
    <row r="22" spans="1:19" ht="13.5" customHeight="1">
      <c r="A22" s="124">
        <v>20</v>
      </c>
      <c r="B22" s="101"/>
      <c r="C22" s="101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25">
        <f t="shared" si="0"/>
        <v>0</v>
      </c>
      <c r="S22" s="133"/>
    </row>
    <row r="23" spans="1:19" ht="13.5" customHeight="1">
      <c r="A23" s="126">
        <v>21</v>
      </c>
      <c r="B23" s="101"/>
      <c r="C23" s="101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25">
        <f t="shared" si="0"/>
        <v>0</v>
      </c>
      <c r="S23" s="133"/>
    </row>
    <row r="24" spans="1:19" ht="13.5" customHeight="1">
      <c r="A24" s="124">
        <v>22</v>
      </c>
      <c r="B24" s="101"/>
      <c r="C24" s="101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25">
        <f t="shared" si="0"/>
        <v>0</v>
      </c>
      <c r="S24" s="133"/>
    </row>
    <row r="25" spans="1:19" ht="13.5" customHeight="1">
      <c r="A25" s="126">
        <v>23</v>
      </c>
      <c r="B25" s="101"/>
      <c r="C25" s="101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25">
        <f t="shared" si="0"/>
        <v>0</v>
      </c>
      <c r="S25" s="133"/>
    </row>
    <row r="26" spans="1:19" ht="13.5" customHeight="1">
      <c r="A26" s="124">
        <v>24</v>
      </c>
      <c r="B26" s="101"/>
      <c r="C26" s="101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25">
        <f t="shared" si="0"/>
        <v>0</v>
      </c>
      <c r="S26" s="133"/>
    </row>
    <row r="27" spans="1:19" ht="13.5" customHeight="1">
      <c r="A27" s="126">
        <v>25</v>
      </c>
      <c r="B27" s="101"/>
      <c r="C27" s="101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25">
        <f t="shared" si="0"/>
        <v>0</v>
      </c>
      <c r="S27" s="133"/>
    </row>
    <row r="28" spans="1:19" ht="13.5" customHeight="1">
      <c r="A28" s="124">
        <v>26</v>
      </c>
      <c r="B28" s="101"/>
      <c r="C28" s="101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25">
        <f t="shared" si="0"/>
        <v>0</v>
      </c>
      <c r="S28" s="133"/>
    </row>
    <row r="29" spans="1:19" ht="15.75">
      <c r="A29" s="126">
        <v>27</v>
      </c>
      <c r="B29" s="101"/>
      <c r="C29" s="101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25">
        <f t="shared" si="0"/>
        <v>0</v>
      </c>
      <c r="S29" s="133"/>
    </row>
    <row r="30" spans="1:19" ht="15.75">
      <c r="A30" s="124">
        <v>28</v>
      </c>
      <c r="B30" s="101"/>
      <c r="C30" s="101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25">
        <f t="shared" si="0"/>
        <v>0</v>
      </c>
      <c r="S30" s="133"/>
    </row>
    <row r="31" spans="1:19" ht="15.75">
      <c r="A31" s="126">
        <v>29</v>
      </c>
      <c r="B31" s="101"/>
      <c r="C31" s="101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25">
        <f t="shared" si="0"/>
        <v>0</v>
      </c>
      <c r="S31" s="133"/>
    </row>
    <row r="32" spans="1:19" ht="15.75">
      <c r="A32" s="124">
        <v>30</v>
      </c>
      <c r="B32" s="101"/>
      <c r="C32" s="10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25">
        <f t="shared" si="0"/>
        <v>0</v>
      </c>
      <c r="S32" s="133"/>
    </row>
    <row r="33" spans="1:19" ht="15.75">
      <c r="A33" s="126">
        <v>31</v>
      </c>
      <c r="B33" s="101"/>
      <c r="C33" s="101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25">
        <f t="shared" si="0"/>
        <v>0</v>
      </c>
      <c r="S33" s="133"/>
    </row>
    <row r="34" spans="1:19" ht="15.75">
      <c r="A34" s="124">
        <v>32</v>
      </c>
      <c r="B34" s="101"/>
      <c r="C34" s="101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25">
        <f t="shared" si="0"/>
        <v>0</v>
      </c>
      <c r="S34" s="133"/>
    </row>
    <row r="35" spans="1:19" ht="15.75">
      <c r="A35" s="126">
        <v>33</v>
      </c>
      <c r="B35" s="101"/>
      <c r="C35" s="101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25">
        <f t="shared" si="0"/>
        <v>0</v>
      </c>
      <c r="S35" s="133"/>
    </row>
    <row r="36" spans="1:19" ht="15.75">
      <c r="A36" s="124">
        <v>34</v>
      </c>
      <c r="B36" s="101"/>
      <c r="C36" s="101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25">
        <f t="shared" si="0"/>
        <v>0</v>
      </c>
      <c r="S36" s="133"/>
    </row>
    <row r="37" spans="1:19" ht="15.75">
      <c r="A37" s="126">
        <v>35</v>
      </c>
      <c r="B37" s="101"/>
      <c r="C37" s="101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25">
        <f t="shared" si="0"/>
        <v>0</v>
      </c>
      <c r="S37" s="133"/>
    </row>
    <row r="38" spans="1:19" ht="15.75">
      <c r="A38" s="124">
        <v>36</v>
      </c>
      <c r="B38" s="101"/>
      <c r="C38" s="101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25">
        <f t="shared" si="0"/>
        <v>0</v>
      </c>
      <c r="S38" s="133"/>
    </row>
    <row r="39" spans="1:19" ht="15.75">
      <c r="A39" s="126">
        <v>37</v>
      </c>
      <c r="B39" s="101"/>
      <c r="C39" s="101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25">
        <f t="shared" si="0"/>
        <v>0</v>
      </c>
      <c r="S39" s="133"/>
    </row>
    <row r="40" spans="1:19" ht="15.75">
      <c r="A40" s="124">
        <v>38</v>
      </c>
      <c r="B40" s="101"/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25">
        <f t="shared" si="0"/>
        <v>0</v>
      </c>
      <c r="S40" s="133"/>
    </row>
    <row r="41" spans="1:19" ht="15.75">
      <c r="A41" s="126">
        <v>39</v>
      </c>
      <c r="B41" s="101"/>
      <c r="C41" s="101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25">
        <f t="shared" si="0"/>
        <v>0</v>
      </c>
      <c r="S41" s="133"/>
    </row>
    <row r="42" spans="1:19" ht="16.5" thickBot="1">
      <c r="A42" s="136">
        <v>40</v>
      </c>
      <c r="B42" s="111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37">
        <f t="shared" si="0"/>
        <v>0</v>
      </c>
      <c r="S42" s="139"/>
    </row>
    <row r="43" spans="1:19" ht="15.75">
      <c r="R43" s="138">
        <f>SUM(R3:R42)+'توزيع الأقسام والحصص qual'!S45</f>
        <v>471</v>
      </c>
    </row>
  </sheetData>
  <sheetProtection password="CC6F" sheet="1" objects="1" scenarios="1"/>
  <mergeCells count="1">
    <mergeCell ref="D1:Q1"/>
  </mergeCells>
  <conditionalFormatting sqref="D3:Q42">
    <cfRule type="cellIs" dxfId="3" priority="2" operator="not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I44"/>
  <sheetViews>
    <sheetView rightToLeft="1" tabSelected="1" view="pageBreakPreview" zoomScale="25" zoomScaleNormal="50" zoomScaleSheetLayoutView="25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A44" sqref="A1:BI44"/>
    </sheetView>
  </sheetViews>
  <sheetFormatPr baseColWidth="10" defaultColWidth="9.140625" defaultRowHeight="15.75"/>
  <cols>
    <col min="1" max="1" width="49.85546875" style="1" bestFit="1" customWidth="1"/>
    <col min="2" max="2" width="53.28515625" style="1" bestFit="1" customWidth="1"/>
    <col min="3" max="3" width="16" style="1" customWidth="1"/>
    <col min="4" max="57" width="10.5703125" style="1" customWidth="1"/>
    <col min="58" max="58" width="21.28515625" style="1" customWidth="1"/>
    <col min="59" max="61" width="14.140625" style="1" customWidth="1"/>
    <col min="62" max="16384" width="9.140625" style="1"/>
  </cols>
  <sheetData>
    <row r="1" spans="1:61" ht="53.25" customHeight="1" thickTop="1" thickBot="1">
      <c r="A1" s="340" t="s">
        <v>133</v>
      </c>
      <c r="B1" s="340"/>
      <c r="C1" s="341"/>
      <c r="E1" s="153"/>
      <c r="F1" s="153"/>
      <c r="G1" s="153"/>
      <c r="H1" s="153"/>
      <c r="I1" s="153"/>
      <c r="J1" s="153"/>
      <c r="K1" s="154"/>
      <c r="L1" s="290" t="s">
        <v>29</v>
      </c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2"/>
      <c r="BF1" s="279" t="s">
        <v>261</v>
      </c>
      <c r="BG1" s="284" t="s">
        <v>23</v>
      </c>
      <c r="BH1" s="285"/>
      <c r="BI1" s="286"/>
    </row>
    <row r="2" spans="1:61" ht="53.25" customHeight="1" thickBot="1">
      <c r="A2" s="340"/>
      <c r="B2" s="340"/>
      <c r="C2" s="341"/>
      <c r="D2" s="155"/>
      <c r="E2" s="156"/>
      <c r="F2" s="156"/>
      <c r="G2" s="156"/>
      <c r="H2" s="156"/>
      <c r="I2" s="156"/>
      <c r="J2" s="156"/>
      <c r="K2" s="157"/>
      <c r="L2" s="330" t="s">
        <v>0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31"/>
      <c r="AD2" s="321" t="s">
        <v>1</v>
      </c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3"/>
      <c r="BF2" s="280"/>
      <c r="BG2" s="287"/>
      <c r="BH2" s="288"/>
      <c r="BI2" s="289"/>
    </row>
    <row r="3" spans="1:61" ht="53.25" customHeight="1" thickTop="1" thickBot="1">
      <c r="A3" s="340"/>
      <c r="B3" s="340"/>
      <c r="C3" s="341"/>
      <c r="D3" s="152" t="s">
        <v>28</v>
      </c>
      <c r="E3" s="158"/>
      <c r="F3" s="158"/>
      <c r="G3" s="158"/>
      <c r="H3" s="158"/>
      <c r="I3" s="158"/>
      <c r="J3" s="158"/>
      <c r="K3" s="159"/>
      <c r="L3" s="332" t="s">
        <v>26</v>
      </c>
      <c r="M3" s="315"/>
      <c r="N3" s="315"/>
      <c r="O3" s="316"/>
      <c r="P3" s="302" t="s">
        <v>39</v>
      </c>
      <c r="Q3" s="303"/>
      <c r="R3" s="302" t="s">
        <v>42</v>
      </c>
      <c r="S3" s="303"/>
      <c r="T3" s="302" t="s">
        <v>47</v>
      </c>
      <c r="U3" s="303"/>
      <c r="V3" s="302" t="s">
        <v>50</v>
      </c>
      <c r="W3" s="303"/>
      <c r="X3" s="302" t="s">
        <v>259</v>
      </c>
      <c r="Y3" s="303"/>
      <c r="Z3" s="302" t="s">
        <v>59</v>
      </c>
      <c r="AA3" s="303"/>
      <c r="AB3" s="302" t="s">
        <v>60</v>
      </c>
      <c r="AC3" s="306"/>
      <c r="AD3" s="314" t="s">
        <v>26</v>
      </c>
      <c r="AE3" s="315"/>
      <c r="AF3" s="315"/>
      <c r="AG3" s="316"/>
      <c r="AH3" s="318" t="s">
        <v>39</v>
      </c>
      <c r="AI3" s="319"/>
      <c r="AJ3" s="319"/>
      <c r="AK3" s="320"/>
      <c r="AL3" s="318" t="s">
        <v>42</v>
      </c>
      <c r="AM3" s="319"/>
      <c r="AN3" s="319"/>
      <c r="AO3" s="319"/>
      <c r="AP3" s="319"/>
      <c r="AQ3" s="320"/>
      <c r="AR3" s="318" t="s">
        <v>47</v>
      </c>
      <c r="AS3" s="319"/>
      <c r="AT3" s="319"/>
      <c r="AU3" s="320"/>
      <c r="AV3" s="318" t="s">
        <v>50</v>
      </c>
      <c r="AW3" s="319"/>
      <c r="AX3" s="319"/>
      <c r="AY3" s="320"/>
      <c r="AZ3" s="298" t="s">
        <v>259</v>
      </c>
      <c r="BA3" s="299"/>
      <c r="BB3" s="298" t="s">
        <v>59</v>
      </c>
      <c r="BC3" s="299"/>
      <c r="BD3" s="298" t="s">
        <v>60</v>
      </c>
      <c r="BE3" s="308"/>
      <c r="BF3" s="280"/>
      <c r="BG3" s="282" t="s">
        <v>24</v>
      </c>
      <c r="BH3" s="282" t="s">
        <v>6</v>
      </c>
      <c r="BI3" s="282" t="s">
        <v>25</v>
      </c>
    </row>
    <row r="4" spans="1:61" ht="53.25" customHeight="1">
      <c r="A4" s="342"/>
      <c r="B4" s="342"/>
      <c r="C4" s="343"/>
      <c r="D4" s="347" t="s">
        <v>35</v>
      </c>
      <c r="E4" s="335"/>
      <c r="F4" s="334" t="s">
        <v>36</v>
      </c>
      <c r="G4" s="335"/>
      <c r="H4" s="334" t="s">
        <v>37</v>
      </c>
      <c r="I4" s="335"/>
      <c r="J4" s="334" t="s">
        <v>34</v>
      </c>
      <c r="K4" s="336"/>
      <c r="L4" s="329" t="s">
        <v>27</v>
      </c>
      <c r="M4" s="311"/>
      <c r="N4" s="311" t="s">
        <v>13</v>
      </c>
      <c r="O4" s="317"/>
      <c r="P4" s="304"/>
      <c r="Q4" s="305"/>
      <c r="R4" s="304"/>
      <c r="S4" s="305"/>
      <c r="T4" s="304"/>
      <c r="U4" s="305"/>
      <c r="V4" s="304"/>
      <c r="W4" s="305"/>
      <c r="X4" s="304"/>
      <c r="Y4" s="305"/>
      <c r="Z4" s="304"/>
      <c r="AA4" s="305"/>
      <c r="AB4" s="304"/>
      <c r="AC4" s="307"/>
      <c r="AD4" s="310" t="s">
        <v>27</v>
      </c>
      <c r="AE4" s="311"/>
      <c r="AF4" s="311" t="s">
        <v>13</v>
      </c>
      <c r="AG4" s="317"/>
      <c r="AH4" s="328" t="s">
        <v>40</v>
      </c>
      <c r="AI4" s="311"/>
      <c r="AJ4" s="311" t="s">
        <v>41</v>
      </c>
      <c r="AK4" s="317"/>
      <c r="AL4" s="328" t="s">
        <v>14</v>
      </c>
      <c r="AM4" s="311"/>
      <c r="AN4" s="311" t="s">
        <v>44</v>
      </c>
      <c r="AO4" s="311"/>
      <c r="AP4" s="311" t="s">
        <v>45</v>
      </c>
      <c r="AQ4" s="317"/>
      <c r="AR4" s="324" t="s">
        <v>49</v>
      </c>
      <c r="AS4" s="325"/>
      <c r="AT4" s="326" t="s">
        <v>48</v>
      </c>
      <c r="AU4" s="327"/>
      <c r="AV4" s="324" t="s">
        <v>56</v>
      </c>
      <c r="AW4" s="325"/>
      <c r="AX4" s="326" t="s">
        <v>57</v>
      </c>
      <c r="AY4" s="327"/>
      <c r="AZ4" s="300"/>
      <c r="BA4" s="301"/>
      <c r="BB4" s="300"/>
      <c r="BC4" s="301"/>
      <c r="BD4" s="300"/>
      <c r="BE4" s="309"/>
      <c r="BF4" s="281"/>
      <c r="BG4" s="282"/>
      <c r="BH4" s="282"/>
      <c r="BI4" s="282"/>
    </row>
    <row r="5" spans="1:61" ht="53.25" customHeight="1">
      <c r="A5" s="337" t="s">
        <v>7</v>
      </c>
      <c r="B5" s="338"/>
      <c r="C5" s="339"/>
      <c r="D5" s="333">
        <v>0</v>
      </c>
      <c r="E5" s="294"/>
      <c r="F5" s="293">
        <v>2</v>
      </c>
      <c r="G5" s="294"/>
      <c r="H5" s="293">
        <v>3</v>
      </c>
      <c r="I5" s="294"/>
      <c r="J5" s="293">
        <v>0</v>
      </c>
      <c r="K5" s="295"/>
      <c r="L5" s="333">
        <v>0</v>
      </c>
      <c r="M5" s="312"/>
      <c r="N5" s="296">
        <v>0</v>
      </c>
      <c r="O5" s="294"/>
      <c r="P5" s="293">
        <v>2</v>
      </c>
      <c r="Q5" s="294"/>
      <c r="R5" s="293">
        <v>2</v>
      </c>
      <c r="S5" s="294"/>
      <c r="T5" s="293">
        <v>0</v>
      </c>
      <c r="U5" s="294"/>
      <c r="V5" s="293">
        <v>0</v>
      </c>
      <c r="W5" s="294">
        <v>1</v>
      </c>
      <c r="X5" s="293">
        <v>0</v>
      </c>
      <c r="Y5" s="294">
        <v>1</v>
      </c>
      <c r="Z5" s="293">
        <v>0</v>
      </c>
      <c r="AA5" s="294">
        <v>1</v>
      </c>
      <c r="AB5" s="293">
        <v>0</v>
      </c>
      <c r="AC5" s="297">
        <v>1</v>
      </c>
      <c r="AD5" s="313">
        <v>0</v>
      </c>
      <c r="AE5" s="312"/>
      <c r="AF5" s="296">
        <v>0</v>
      </c>
      <c r="AG5" s="294"/>
      <c r="AH5" s="293">
        <v>2</v>
      </c>
      <c r="AI5" s="312"/>
      <c r="AJ5" s="296">
        <v>1</v>
      </c>
      <c r="AK5" s="294"/>
      <c r="AL5" s="293">
        <v>1</v>
      </c>
      <c r="AM5" s="312"/>
      <c r="AN5" s="296">
        <v>2</v>
      </c>
      <c r="AO5" s="312"/>
      <c r="AP5" s="296">
        <v>0</v>
      </c>
      <c r="AQ5" s="294"/>
      <c r="AR5" s="293">
        <v>0</v>
      </c>
      <c r="AS5" s="312"/>
      <c r="AT5" s="296">
        <v>0</v>
      </c>
      <c r="AU5" s="294"/>
      <c r="AV5" s="293">
        <v>0</v>
      </c>
      <c r="AW5" s="312"/>
      <c r="AX5" s="296">
        <v>0</v>
      </c>
      <c r="AY5" s="294"/>
      <c r="AZ5" s="293">
        <v>0</v>
      </c>
      <c r="BA5" s="294"/>
      <c r="BB5" s="293">
        <v>0</v>
      </c>
      <c r="BC5" s="294"/>
      <c r="BD5" s="293">
        <v>0</v>
      </c>
      <c r="BE5" s="295"/>
      <c r="BF5" s="73">
        <f>BD5+BB5+AZ5+AX5+AV5+AT5+AR5+AP5+AN5+AL5+AJ5+AH5+AF5+AD5+AB5+Z5+X5+V5+T5+R5+P5+N5+L5+J5+H5+F5+D5</f>
        <v>15</v>
      </c>
      <c r="BG5" s="283"/>
      <c r="BH5" s="283"/>
      <c r="BI5" s="283"/>
    </row>
    <row r="6" spans="1:61" ht="51.75" customHeight="1">
      <c r="A6" s="75" t="s">
        <v>12</v>
      </c>
      <c r="B6" s="87" t="s">
        <v>86</v>
      </c>
      <c r="C6" s="88" t="s">
        <v>114</v>
      </c>
      <c r="D6" s="21">
        <v>0</v>
      </c>
      <c r="E6" s="48">
        <f>D6*D5</f>
        <v>0</v>
      </c>
      <c r="F6" s="54">
        <v>2</v>
      </c>
      <c r="G6" s="48">
        <f>F6*F5</f>
        <v>4</v>
      </c>
      <c r="H6" s="54">
        <v>2</v>
      </c>
      <c r="I6" s="48">
        <f>H6*H5</f>
        <v>6</v>
      </c>
      <c r="J6" s="54">
        <v>2</v>
      </c>
      <c r="K6" s="22">
        <f>J6*J5</f>
        <v>0</v>
      </c>
      <c r="L6" s="21">
        <v>0</v>
      </c>
      <c r="M6" s="3">
        <f>L6*L5</f>
        <v>0</v>
      </c>
      <c r="N6" s="2">
        <v>0</v>
      </c>
      <c r="O6" s="48">
        <f>N6*N5</f>
        <v>0</v>
      </c>
      <c r="P6" s="54">
        <v>2</v>
      </c>
      <c r="Q6" s="48">
        <f>P6*P5</f>
        <v>4</v>
      </c>
      <c r="R6" s="54">
        <v>2</v>
      </c>
      <c r="S6" s="48">
        <f>R6*R5</f>
        <v>4</v>
      </c>
      <c r="T6" s="54">
        <v>2</v>
      </c>
      <c r="U6" s="48">
        <f>T6*T5</f>
        <v>0</v>
      </c>
      <c r="V6" s="54">
        <v>2</v>
      </c>
      <c r="W6" s="48">
        <f>V6*V5</f>
        <v>0</v>
      </c>
      <c r="X6" s="54">
        <v>2</v>
      </c>
      <c r="Y6" s="48">
        <f>X6*X5</f>
        <v>0</v>
      </c>
      <c r="Z6" s="54">
        <v>2</v>
      </c>
      <c r="AA6" s="48">
        <f>Z6*Z5</f>
        <v>0</v>
      </c>
      <c r="AB6" s="54">
        <v>2</v>
      </c>
      <c r="AC6" s="36">
        <f>AB6*AB5</f>
        <v>0</v>
      </c>
      <c r="AD6" s="60">
        <v>0</v>
      </c>
      <c r="AE6" s="3">
        <f>AD6*AD5</f>
        <v>0</v>
      </c>
      <c r="AF6" s="2">
        <v>0</v>
      </c>
      <c r="AG6" s="48">
        <f>AF6*AF5</f>
        <v>0</v>
      </c>
      <c r="AH6" s="54">
        <v>2</v>
      </c>
      <c r="AI6" s="3">
        <f>AH6*AH5</f>
        <v>4</v>
      </c>
      <c r="AJ6" s="2">
        <v>3</v>
      </c>
      <c r="AK6" s="48">
        <f>AJ6*AJ5</f>
        <v>3</v>
      </c>
      <c r="AL6" s="54">
        <v>1</v>
      </c>
      <c r="AM6" s="3">
        <f>AL6*AL5</f>
        <v>1</v>
      </c>
      <c r="AN6" s="2">
        <v>1</v>
      </c>
      <c r="AO6" s="3">
        <f>AN6*AN5</f>
        <v>2</v>
      </c>
      <c r="AP6" s="2">
        <v>1</v>
      </c>
      <c r="AQ6" s="48">
        <f>AP6*AP5</f>
        <v>0</v>
      </c>
      <c r="AR6" s="54">
        <v>1</v>
      </c>
      <c r="AS6" s="3">
        <f>AR6*AR5</f>
        <v>0</v>
      </c>
      <c r="AT6" s="2">
        <v>1</v>
      </c>
      <c r="AU6" s="48">
        <f>AT6*AT5</f>
        <v>0</v>
      </c>
      <c r="AV6" s="54">
        <v>1</v>
      </c>
      <c r="AW6" s="3">
        <f>AV6*AV5</f>
        <v>0</v>
      </c>
      <c r="AX6" s="2">
        <v>1</v>
      </c>
      <c r="AY6" s="48">
        <f>AX6*AX5</f>
        <v>0</v>
      </c>
      <c r="AZ6" s="54">
        <v>1</v>
      </c>
      <c r="BA6" s="48">
        <f>AZ6*AZ5</f>
        <v>0</v>
      </c>
      <c r="BB6" s="54">
        <v>1</v>
      </c>
      <c r="BC6" s="48">
        <f>BB6*BB5</f>
        <v>0</v>
      </c>
      <c r="BD6" s="54">
        <v>1</v>
      </c>
      <c r="BE6" s="22">
        <f>BD6*BD5</f>
        <v>0</v>
      </c>
      <c r="BF6" s="66">
        <f>BE6+BC6+BA6+AY6+AW6+AU6+AS6+AQ6+AO6+AM6+AK6+AI6+AG6+AE6+AC6+AA6+Y6+W6+U6+S6+Q6+O6+M6+K6+I6+G6+E6</f>
        <v>28</v>
      </c>
      <c r="BG6" s="4">
        <f t="shared" ref="BG6" si="0">ROUNDUP(BF6/21,0)</f>
        <v>2</v>
      </c>
      <c r="BH6" s="222">
        <v>2</v>
      </c>
      <c r="BI6" s="42">
        <f t="shared" ref="BI6" si="1">BH6-BG6</f>
        <v>0</v>
      </c>
    </row>
    <row r="7" spans="1:61" ht="51.75" customHeight="1">
      <c r="A7" s="75" t="s">
        <v>13</v>
      </c>
      <c r="B7" s="87" t="s">
        <v>87</v>
      </c>
      <c r="C7" s="88" t="s">
        <v>115</v>
      </c>
      <c r="D7" s="21">
        <v>5</v>
      </c>
      <c r="E7" s="48">
        <f>D7*D5</f>
        <v>0</v>
      </c>
      <c r="F7" s="54">
        <v>5</v>
      </c>
      <c r="G7" s="48">
        <f>F7*F5</f>
        <v>10</v>
      </c>
      <c r="H7" s="54">
        <v>2</v>
      </c>
      <c r="I7" s="48">
        <f>H7*H5</f>
        <v>6</v>
      </c>
      <c r="J7" s="54">
        <v>2</v>
      </c>
      <c r="K7" s="22">
        <f>J7*J5</f>
        <v>0</v>
      </c>
      <c r="L7" s="21">
        <v>5</v>
      </c>
      <c r="M7" s="3">
        <f>L7*L5</f>
        <v>0</v>
      </c>
      <c r="N7" s="2">
        <v>7</v>
      </c>
      <c r="O7" s="48">
        <f>N7*N5</f>
        <v>0</v>
      </c>
      <c r="P7" s="54">
        <v>5</v>
      </c>
      <c r="Q7" s="48">
        <f>P7*P5</f>
        <v>10</v>
      </c>
      <c r="R7" s="54">
        <v>2</v>
      </c>
      <c r="S7" s="48">
        <f>R7*R5</f>
        <v>4</v>
      </c>
      <c r="T7" s="54">
        <v>2</v>
      </c>
      <c r="U7" s="48">
        <f>T7*T5</f>
        <v>0</v>
      </c>
      <c r="V7" s="54">
        <v>2</v>
      </c>
      <c r="W7" s="48">
        <f>V7*V5</f>
        <v>0</v>
      </c>
      <c r="X7" s="54">
        <v>2</v>
      </c>
      <c r="Y7" s="48">
        <f>X7*X5</f>
        <v>0</v>
      </c>
      <c r="Z7" s="54">
        <v>2</v>
      </c>
      <c r="AA7" s="48">
        <f>Z7*Z5</f>
        <v>0</v>
      </c>
      <c r="AB7" s="54">
        <v>2</v>
      </c>
      <c r="AC7" s="36">
        <f>AB7*AB5</f>
        <v>0</v>
      </c>
      <c r="AD7" s="60">
        <v>5</v>
      </c>
      <c r="AE7" s="3">
        <f>AD7*AD5</f>
        <v>0</v>
      </c>
      <c r="AF7" s="2">
        <v>7</v>
      </c>
      <c r="AG7" s="48">
        <f>AF7*AF5</f>
        <v>0</v>
      </c>
      <c r="AH7" s="54">
        <v>5</v>
      </c>
      <c r="AI7" s="3">
        <f>AH7*AH5</f>
        <v>10</v>
      </c>
      <c r="AJ7" s="2">
        <v>4</v>
      </c>
      <c r="AK7" s="48">
        <f>AJ7*AJ5</f>
        <v>4</v>
      </c>
      <c r="AL7" s="54">
        <v>2</v>
      </c>
      <c r="AM7" s="3">
        <f>AL7*AL5</f>
        <v>2</v>
      </c>
      <c r="AN7" s="2">
        <v>2</v>
      </c>
      <c r="AO7" s="3">
        <f>AN7*AN5</f>
        <v>4</v>
      </c>
      <c r="AP7" s="2">
        <v>2</v>
      </c>
      <c r="AQ7" s="48">
        <f>AP7*AP5</f>
        <v>0</v>
      </c>
      <c r="AR7" s="54">
        <v>2</v>
      </c>
      <c r="AS7" s="3">
        <f>AR7*AR5</f>
        <v>0</v>
      </c>
      <c r="AT7" s="2">
        <v>2</v>
      </c>
      <c r="AU7" s="48">
        <f>AT7*AT5</f>
        <v>0</v>
      </c>
      <c r="AV7" s="54">
        <v>2</v>
      </c>
      <c r="AW7" s="3">
        <f>AV7*AV5</f>
        <v>0</v>
      </c>
      <c r="AX7" s="2">
        <v>2</v>
      </c>
      <c r="AY7" s="48">
        <f>AX7*AX5</f>
        <v>0</v>
      </c>
      <c r="AZ7" s="54">
        <v>2</v>
      </c>
      <c r="BA7" s="48">
        <f>AZ7*AZ5</f>
        <v>0</v>
      </c>
      <c r="BB7" s="54">
        <v>2</v>
      </c>
      <c r="BC7" s="48">
        <f>BB7*BB5</f>
        <v>0</v>
      </c>
      <c r="BD7" s="54">
        <v>2</v>
      </c>
      <c r="BE7" s="22">
        <f>BD7*BD5</f>
        <v>0</v>
      </c>
      <c r="BF7" s="66">
        <f t="shared" ref="BF7:BF37" si="2">BE7+BC7+BA7+AY7+AW7+AU7+AS7+AQ7+AO7+AM7+AK7+AI7+AG7+AE7+AC7+AA7+Y7+W7+U7+S7+Q7+O7+M7+K7+I7+G7+E7</f>
        <v>50</v>
      </c>
      <c r="BG7" s="4">
        <f t="shared" ref="BG7:BG36" si="3">ROUNDUP(BF7/21,0)</f>
        <v>3</v>
      </c>
      <c r="BH7" s="222">
        <v>3</v>
      </c>
      <c r="BI7" s="42">
        <f t="shared" ref="BI7:BI36" si="4">BH7-BG7</f>
        <v>0</v>
      </c>
    </row>
    <row r="8" spans="1:61" ht="51.75" customHeight="1">
      <c r="A8" s="75" t="s">
        <v>33</v>
      </c>
      <c r="B8" s="87" t="s">
        <v>88</v>
      </c>
      <c r="C8" s="88" t="s">
        <v>69</v>
      </c>
      <c r="D8" s="21">
        <v>2</v>
      </c>
      <c r="E8" s="48">
        <f>D8*D5</f>
        <v>0</v>
      </c>
      <c r="F8" s="54">
        <v>4</v>
      </c>
      <c r="G8" s="48">
        <f>F8*F5</f>
        <v>8</v>
      </c>
      <c r="H8" s="54">
        <v>2</v>
      </c>
      <c r="I8" s="48">
        <f>H8*H5</f>
        <v>6</v>
      </c>
      <c r="J8" s="54">
        <v>2</v>
      </c>
      <c r="K8" s="22">
        <f>J8*J5</f>
        <v>0</v>
      </c>
      <c r="L8" s="21">
        <v>2</v>
      </c>
      <c r="M8" s="3">
        <f>L8*L5</f>
        <v>0</v>
      </c>
      <c r="N8" s="2">
        <v>4</v>
      </c>
      <c r="O8" s="48">
        <f>N8*N5</f>
        <v>0</v>
      </c>
      <c r="P8" s="54">
        <v>4</v>
      </c>
      <c r="Q8" s="48">
        <f>P8*P5</f>
        <v>8</v>
      </c>
      <c r="R8" s="54">
        <v>2</v>
      </c>
      <c r="S8" s="48">
        <f>R8*R5</f>
        <v>4</v>
      </c>
      <c r="T8" s="54">
        <v>2</v>
      </c>
      <c r="U8" s="48">
        <f>T8*T5</f>
        <v>0</v>
      </c>
      <c r="V8" s="54">
        <v>2</v>
      </c>
      <c r="W8" s="48">
        <f>V8*V5</f>
        <v>0</v>
      </c>
      <c r="X8" s="54">
        <v>0</v>
      </c>
      <c r="Y8" s="48">
        <f>X8*X5</f>
        <v>0</v>
      </c>
      <c r="Z8" s="54">
        <v>0</v>
      </c>
      <c r="AA8" s="48">
        <f>Z8*Z5</f>
        <v>0</v>
      </c>
      <c r="AB8" s="54">
        <v>0</v>
      </c>
      <c r="AC8" s="36">
        <f>AB8*AB5</f>
        <v>0</v>
      </c>
      <c r="AD8" s="60">
        <v>2</v>
      </c>
      <c r="AE8" s="3">
        <f>AD8*AD5</f>
        <v>0</v>
      </c>
      <c r="AF8" s="2">
        <v>4</v>
      </c>
      <c r="AG8" s="48">
        <f>AF8*AF5</f>
        <v>0</v>
      </c>
      <c r="AH8" s="54">
        <v>4</v>
      </c>
      <c r="AI8" s="3">
        <f>AH8*AH5</f>
        <v>8</v>
      </c>
      <c r="AJ8" s="2">
        <v>5</v>
      </c>
      <c r="AK8" s="48">
        <f>AJ8*AJ5</f>
        <v>5</v>
      </c>
      <c r="AL8" s="54">
        <v>0</v>
      </c>
      <c r="AM8" s="3">
        <f>AL8*AL5</f>
        <v>0</v>
      </c>
      <c r="AN8" s="2">
        <v>0</v>
      </c>
      <c r="AO8" s="3">
        <f>AN8*AN5</f>
        <v>0</v>
      </c>
      <c r="AP8" s="2">
        <v>1</v>
      </c>
      <c r="AQ8" s="48">
        <f>AP8*AP5</f>
        <v>0</v>
      </c>
      <c r="AR8" s="54">
        <v>0</v>
      </c>
      <c r="AS8" s="3">
        <f>AR8*AR5</f>
        <v>0</v>
      </c>
      <c r="AT8" s="2">
        <v>0</v>
      </c>
      <c r="AU8" s="48">
        <f>AT8*AT5</f>
        <v>0</v>
      </c>
      <c r="AV8" s="54">
        <v>2</v>
      </c>
      <c r="AW8" s="3">
        <f>AV8*AV5</f>
        <v>0</v>
      </c>
      <c r="AX8" s="2">
        <v>2</v>
      </c>
      <c r="AY8" s="48">
        <f>AX8*AX5</f>
        <v>0</v>
      </c>
      <c r="AZ8" s="54">
        <v>0</v>
      </c>
      <c r="BA8" s="48">
        <f>AZ8*AZ5</f>
        <v>0</v>
      </c>
      <c r="BB8" s="54">
        <v>0</v>
      </c>
      <c r="BC8" s="48">
        <f>BB8*BB5</f>
        <v>0</v>
      </c>
      <c r="BD8" s="54">
        <v>0</v>
      </c>
      <c r="BE8" s="22">
        <f>BD8*BD5</f>
        <v>0</v>
      </c>
      <c r="BF8" s="66">
        <f t="shared" si="2"/>
        <v>39</v>
      </c>
      <c r="BG8" s="4">
        <f t="shared" si="3"/>
        <v>2</v>
      </c>
      <c r="BH8" s="222">
        <v>2</v>
      </c>
      <c r="BI8" s="42">
        <f t="shared" si="4"/>
        <v>0</v>
      </c>
    </row>
    <row r="9" spans="1:61" ht="51.75" customHeight="1">
      <c r="A9" s="75" t="s">
        <v>3</v>
      </c>
      <c r="B9" s="87" t="s">
        <v>89</v>
      </c>
      <c r="C9" s="88" t="s">
        <v>70</v>
      </c>
      <c r="D9" s="21">
        <v>2</v>
      </c>
      <c r="E9" s="48">
        <f>D9*D5</f>
        <v>0</v>
      </c>
      <c r="F9" s="54">
        <v>2</v>
      </c>
      <c r="G9" s="48">
        <f>F9*F5</f>
        <v>4</v>
      </c>
      <c r="H9" s="54">
        <v>2</v>
      </c>
      <c r="I9" s="48">
        <f>H9*H5</f>
        <v>6</v>
      </c>
      <c r="J9" s="54">
        <v>2</v>
      </c>
      <c r="K9" s="22">
        <f>J9*J5</f>
        <v>0</v>
      </c>
      <c r="L9" s="21">
        <v>2</v>
      </c>
      <c r="M9" s="3">
        <f>L9*L5</f>
        <v>0</v>
      </c>
      <c r="N9" s="2">
        <v>2</v>
      </c>
      <c r="O9" s="48">
        <f>N9*N5</f>
        <v>0</v>
      </c>
      <c r="P9" s="54">
        <v>2</v>
      </c>
      <c r="Q9" s="48">
        <f>P9*P5</f>
        <v>4</v>
      </c>
      <c r="R9" s="54">
        <v>2</v>
      </c>
      <c r="S9" s="48">
        <f>R9*R5</f>
        <v>4</v>
      </c>
      <c r="T9" s="54">
        <v>2</v>
      </c>
      <c r="U9" s="48">
        <f>T9*T5</f>
        <v>0</v>
      </c>
      <c r="V9" s="54">
        <v>2</v>
      </c>
      <c r="W9" s="48">
        <f>V9*V5</f>
        <v>0</v>
      </c>
      <c r="X9" s="54">
        <v>2</v>
      </c>
      <c r="Y9" s="48">
        <f>X9*X5</f>
        <v>0</v>
      </c>
      <c r="Z9" s="54">
        <v>2</v>
      </c>
      <c r="AA9" s="48">
        <f>Z9*Z5</f>
        <v>0</v>
      </c>
      <c r="AB9" s="54">
        <v>2</v>
      </c>
      <c r="AC9" s="36">
        <f>AB9*AB5</f>
        <v>0</v>
      </c>
      <c r="AD9" s="60">
        <v>2</v>
      </c>
      <c r="AE9" s="3">
        <f>AD9*AD5</f>
        <v>0</v>
      </c>
      <c r="AF9" s="2">
        <v>2</v>
      </c>
      <c r="AG9" s="48">
        <f>AF9*AF5</f>
        <v>0</v>
      </c>
      <c r="AH9" s="54">
        <v>3</v>
      </c>
      <c r="AI9" s="3">
        <f>AH9*AH5</f>
        <v>6</v>
      </c>
      <c r="AJ9" s="2">
        <v>4</v>
      </c>
      <c r="AK9" s="48">
        <f>AJ9*AJ5</f>
        <v>4</v>
      </c>
      <c r="AL9" s="54">
        <v>2</v>
      </c>
      <c r="AM9" s="3">
        <f>AL9*AL5</f>
        <v>2</v>
      </c>
      <c r="AN9" s="2">
        <v>2</v>
      </c>
      <c r="AO9" s="3">
        <f>AN9*AN5</f>
        <v>4</v>
      </c>
      <c r="AP9" s="2">
        <v>2</v>
      </c>
      <c r="AQ9" s="48">
        <f>AP9*AP5</f>
        <v>0</v>
      </c>
      <c r="AR9" s="54">
        <v>2</v>
      </c>
      <c r="AS9" s="3">
        <f>AR9*AR5</f>
        <v>0</v>
      </c>
      <c r="AT9" s="2">
        <v>2</v>
      </c>
      <c r="AU9" s="48">
        <f>AT9*AT5</f>
        <v>0</v>
      </c>
      <c r="AV9" s="54">
        <v>2</v>
      </c>
      <c r="AW9" s="3">
        <f>AV9*AV5</f>
        <v>0</v>
      </c>
      <c r="AX9" s="2">
        <v>2</v>
      </c>
      <c r="AY9" s="48">
        <f>AX9*AX5</f>
        <v>0</v>
      </c>
      <c r="AZ9" s="54">
        <v>2</v>
      </c>
      <c r="BA9" s="48">
        <f>AZ9*AZ5</f>
        <v>0</v>
      </c>
      <c r="BB9" s="54">
        <v>2</v>
      </c>
      <c r="BC9" s="48">
        <f>BB9*BB5</f>
        <v>0</v>
      </c>
      <c r="BD9" s="54">
        <v>2</v>
      </c>
      <c r="BE9" s="22">
        <f>BD9*BD5</f>
        <v>0</v>
      </c>
      <c r="BF9" s="66">
        <f t="shared" si="2"/>
        <v>34</v>
      </c>
      <c r="BG9" s="4">
        <f t="shared" si="3"/>
        <v>2</v>
      </c>
      <c r="BH9" s="222">
        <v>2</v>
      </c>
      <c r="BI9" s="42">
        <f t="shared" si="4"/>
        <v>0</v>
      </c>
    </row>
    <row r="10" spans="1:61" ht="51.75" customHeight="1">
      <c r="A10" s="75" t="s">
        <v>16</v>
      </c>
      <c r="B10" s="87" t="s">
        <v>90</v>
      </c>
      <c r="C10" s="88" t="s">
        <v>71</v>
      </c>
      <c r="D10" s="21">
        <v>4</v>
      </c>
      <c r="E10" s="48">
        <f>D10*D5</f>
        <v>0</v>
      </c>
      <c r="F10" s="54">
        <v>4</v>
      </c>
      <c r="G10" s="48">
        <f>F10*F5</f>
        <v>8</v>
      </c>
      <c r="H10" s="54">
        <v>4</v>
      </c>
      <c r="I10" s="48">
        <f>H10*H5</f>
        <v>12</v>
      </c>
      <c r="J10" s="54">
        <v>4</v>
      </c>
      <c r="K10" s="22">
        <f>J10*J5</f>
        <v>0</v>
      </c>
      <c r="L10" s="21">
        <v>4</v>
      </c>
      <c r="M10" s="3">
        <f>L10*L5</f>
        <v>0</v>
      </c>
      <c r="N10" s="2">
        <v>4</v>
      </c>
      <c r="O10" s="48">
        <f>N10*N5</f>
        <v>0</v>
      </c>
      <c r="P10" s="54">
        <v>5</v>
      </c>
      <c r="Q10" s="48">
        <f>P10*P5</f>
        <v>10</v>
      </c>
      <c r="R10" s="54">
        <v>4</v>
      </c>
      <c r="S10" s="48">
        <f>R10*R5</f>
        <v>8</v>
      </c>
      <c r="T10" s="54">
        <v>4</v>
      </c>
      <c r="U10" s="48">
        <f>T10*T5</f>
        <v>0</v>
      </c>
      <c r="V10" s="54">
        <v>2</v>
      </c>
      <c r="W10" s="48">
        <f>V10*V5</f>
        <v>0</v>
      </c>
      <c r="X10" s="54">
        <v>4</v>
      </c>
      <c r="Y10" s="48">
        <f>X10*X5</f>
        <v>0</v>
      </c>
      <c r="Z10" s="54">
        <v>4</v>
      </c>
      <c r="AA10" s="48">
        <f>Z10*Z5</f>
        <v>0</v>
      </c>
      <c r="AB10" s="54">
        <v>4</v>
      </c>
      <c r="AC10" s="36">
        <f>AB10*AB5</f>
        <v>0</v>
      </c>
      <c r="AD10" s="60">
        <v>4</v>
      </c>
      <c r="AE10" s="3">
        <f>AD10*AD5</f>
        <v>0</v>
      </c>
      <c r="AF10" s="2">
        <v>4</v>
      </c>
      <c r="AG10" s="48">
        <f>AF10*AF5</f>
        <v>0</v>
      </c>
      <c r="AH10" s="54">
        <v>5</v>
      </c>
      <c r="AI10" s="3">
        <f>AH10*AH5</f>
        <v>10</v>
      </c>
      <c r="AJ10" s="2">
        <v>4</v>
      </c>
      <c r="AK10" s="48">
        <f>AJ10*AJ5</f>
        <v>4</v>
      </c>
      <c r="AL10" s="54">
        <v>4</v>
      </c>
      <c r="AM10" s="3">
        <f>AL10*AL5</f>
        <v>4</v>
      </c>
      <c r="AN10" s="2">
        <v>4</v>
      </c>
      <c r="AO10" s="3">
        <f>AN10*AN5</f>
        <v>8</v>
      </c>
      <c r="AP10" s="2">
        <v>4</v>
      </c>
      <c r="AQ10" s="48">
        <f>AP10*AP5</f>
        <v>0</v>
      </c>
      <c r="AR10" s="54">
        <v>4</v>
      </c>
      <c r="AS10" s="3">
        <f>AR10*AR5</f>
        <v>0</v>
      </c>
      <c r="AT10" s="2">
        <v>4</v>
      </c>
      <c r="AU10" s="48">
        <f>AT10*AT5</f>
        <v>0</v>
      </c>
      <c r="AV10" s="54">
        <v>2</v>
      </c>
      <c r="AW10" s="3">
        <f>AV10*AV5</f>
        <v>0</v>
      </c>
      <c r="AX10" s="2">
        <v>2</v>
      </c>
      <c r="AY10" s="48">
        <f>AX10*AX5</f>
        <v>0</v>
      </c>
      <c r="AZ10" s="54">
        <v>4</v>
      </c>
      <c r="BA10" s="48">
        <f>AZ10*AZ5</f>
        <v>0</v>
      </c>
      <c r="BB10" s="54">
        <v>4</v>
      </c>
      <c r="BC10" s="48">
        <f>BB10*BB5</f>
        <v>0</v>
      </c>
      <c r="BD10" s="54">
        <v>4</v>
      </c>
      <c r="BE10" s="22">
        <f>BD10*BD5</f>
        <v>0</v>
      </c>
      <c r="BF10" s="66">
        <f t="shared" si="2"/>
        <v>64</v>
      </c>
      <c r="BG10" s="4">
        <f t="shared" si="3"/>
        <v>4</v>
      </c>
      <c r="BH10" s="222">
        <v>4</v>
      </c>
      <c r="BI10" s="42">
        <f t="shared" si="4"/>
        <v>0</v>
      </c>
    </row>
    <row r="11" spans="1:61" ht="51.75" customHeight="1">
      <c r="A11" s="75" t="s">
        <v>17</v>
      </c>
      <c r="B11" s="87" t="s">
        <v>91</v>
      </c>
      <c r="C11" s="88" t="s">
        <v>72</v>
      </c>
      <c r="D11" s="21">
        <v>3</v>
      </c>
      <c r="E11" s="48">
        <f>D11*D5</f>
        <v>0</v>
      </c>
      <c r="F11" s="54">
        <v>4</v>
      </c>
      <c r="G11" s="48">
        <f>F11*F5</f>
        <v>8</v>
      </c>
      <c r="H11" s="54">
        <v>3</v>
      </c>
      <c r="I11" s="48">
        <f>H11*H5</f>
        <v>9</v>
      </c>
      <c r="J11" s="54">
        <v>3</v>
      </c>
      <c r="K11" s="22">
        <f>J11*J5</f>
        <v>0</v>
      </c>
      <c r="L11" s="21">
        <v>3</v>
      </c>
      <c r="M11" s="3">
        <f>L11*L5</f>
        <v>0</v>
      </c>
      <c r="N11" s="2">
        <v>3</v>
      </c>
      <c r="O11" s="48">
        <f>N11*N5</f>
        <v>0</v>
      </c>
      <c r="P11" s="54">
        <v>4</v>
      </c>
      <c r="Q11" s="48">
        <f>P11*P5</f>
        <v>8</v>
      </c>
      <c r="R11" s="54">
        <v>3</v>
      </c>
      <c r="S11" s="48">
        <f>R11*R5</f>
        <v>6</v>
      </c>
      <c r="T11" s="54">
        <v>3</v>
      </c>
      <c r="U11" s="48">
        <f>T11*T5</f>
        <v>0</v>
      </c>
      <c r="V11" s="54">
        <v>3</v>
      </c>
      <c r="W11" s="48">
        <f>V11*V5</f>
        <v>0</v>
      </c>
      <c r="X11" s="54">
        <v>3</v>
      </c>
      <c r="Y11" s="48">
        <f>X11*X5</f>
        <v>0</v>
      </c>
      <c r="Z11" s="54">
        <v>3</v>
      </c>
      <c r="AA11" s="48">
        <f>Z11*Z5</f>
        <v>0</v>
      </c>
      <c r="AB11" s="54">
        <v>3</v>
      </c>
      <c r="AC11" s="36">
        <f>AB11*AB5</f>
        <v>0</v>
      </c>
      <c r="AD11" s="60">
        <v>3</v>
      </c>
      <c r="AE11" s="3">
        <f>AD11*AD5</f>
        <v>0</v>
      </c>
      <c r="AF11" s="2">
        <v>3</v>
      </c>
      <c r="AG11" s="48">
        <f>AF11*AF5</f>
        <v>0</v>
      </c>
      <c r="AH11" s="54">
        <v>5</v>
      </c>
      <c r="AI11" s="3">
        <f>AH11*AH5</f>
        <v>10</v>
      </c>
      <c r="AJ11" s="2">
        <v>4</v>
      </c>
      <c r="AK11" s="48">
        <f>AJ11*AJ5</f>
        <v>4</v>
      </c>
      <c r="AL11" s="54">
        <v>3</v>
      </c>
      <c r="AM11" s="3">
        <f>AL11*AL5</f>
        <v>3</v>
      </c>
      <c r="AN11" s="2">
        <v>3</v>
      </c>
      <c r="AO11" s="3">
        <f>AN11*AN5</f>
        <v>6</v>
      </c>
      <c r="AP11" s="2">
        <v>3</v>
      </c>
      <c r="AQ11" s="48">
        <f>AP11*AP5</f>
        <v>0</v>
      </c>
      <c r="AR11" s="54">
        <v>3</v>
      </c>
      <c r="AS11" s="3">
        <f>AR11*AR5</f>
        <v>0</v>
      </c>
      <c r="AT11" s="2">
        <v>3</v>
      </c>
      <c r="AU11" s="48">
        <f>AT11*AT5</f>
        <v>0</v>
      </c>
      <c r="AV11" s="54">
        <v>3</v>
      </c>
      <c r="AW11" s="3">
        <f>AV11*AV5</f>
        <v>0</v>
      </c>
      <c r="AX11" s="2">
        <v>3</v>
      </c>
      <c r="AY11" s="48">
        <f>AX11*AX5</f>
        <v>0</v>
      </c>
      <c r="AZ11" s="54">
        <v>3</v>
      </c>
      <c r="BA11" s="48">
        <f>AZ11*AZ5</f>
        <v>0</v>
      </c>
      <c r="BB11" s="54">
        <v>3</v>
      </c>
      <c r="BC11" s="48">
        <f>BB11*BB5</f>
        <v>0</v>
      </c>
      <c r="BD11" s="54">
        <v>3</v>
      </c>
      <c r="BE11" s="22">
        <f>BD11*BD5</f>
        <v>0</v>
      </c>
      <c r="BF11" s="66">
        <f t="shared" si="2"/>
        <v>54</v>
      </c>
      <c r="BG11" s="4">
        <f t="shared" si="3"/>
        <v>3</v>
      </c>
      <c r="BH11" s="222">
        <v>3</v>
      </c>
      <c r="BI11" s="42">
        <f t="shared" si="4"/>
        <v>0</v>
      </c>
    </row>
    <row r="12" spans="1:61" ht="51.75" customHeight="1">
      <c r="A12" s="75" t="s">
        <v>4</v>
      </c>
      <c r="B12" s="87" t="s">
        <v>92</v>
      </c>
      <c r="C12" s="88" t="s">
        <v>73</v>
      </c>
      <c r="D12" s="21">
        <v>2</v>
      </c>
      <c r="E12" s="48">
        <f>D12*D5</f>
        <v>0</v>
      </c>
      <c r="F12" s="54">
        <v>2</v>
      </c>
      <c r="G12" s="48">
        <f>F12*F5</f>
        <v>4</v>
      </c>
      <c r="H12" s="54">
        <v>5</v>
      </c>
      <c r="I12" s="48">
        <f>H12*H5</f>
        <v>15</v>
      </c>
      <c r="J12" s="54">
        <v>5</v>
      </c>
      <c r="K12" s="22">
        <f>J12*J5</f>
        <v>0</v>
      </c>
      <c r="L12" s="21">
        <v>2</v>
      </c>
      <c r="M12" s="3">
        <f>L12*L5</f>
        <v>0</v>
      </c>
      <c r="N12" s="2">
        <v>2</v>
      </c>
      <c r="O12" s="48">
        <f>N12*N5</f>
        <v>0</v>
      </c>
      <c r="P12" s="54">
        <v>2</v>
      </c>
      <c r="Q12" s="48">
        <f>P12*P5</f>
        <v>4</v>
      </c>
      <c r="R12" s="54">
        <v>5</v>
      </c>
      <c r="S12" s="48">
        <f>R12*R5</f>
        <v>10</v>
      </c>
      <c r="T12" s="54">
        <v>7</v>
      </c>
      <c r="U12" s="48">
        <f>T12*T5</f>
        <v>0</v>
      </c>
      <c r="V12" s="54">
        <v>4</v>
      </c>
      <c r="W12" s="48">
        <f>V12*V5</f>
        <v>0</v>
      </c>
      <c r="X12" s="54">
        <v>5</v>
      </c>
      <c r="Y12" s="48">
        <f>X12*X5</f>
        <v>0</v>
      </c>
      <c r="Z12" s="54">
        <v>5</v>
      </c>
      <c r="AA12" s="48">
        <f>Z12*Z5</f>
        <v>0</v>
      </c>
      <c r="AB12" s="54">
        <v>2</v>
      </c>
      <c r="AC12" s="36">
        <f>AB12*AB5</f>
        <v>0</v>
      </c>
      <c r="AD12" s="60">
        <v>2</v>
      </c>
      <c r="AE12" s="3">
        <f>AD12*AD5</f>
        <v>0</v>
      </c>
      <c r="AF12" s="2">
        <v>2</v>
      </c>
      <c r="AG12" s="48">
        <f>AF12*AF5</f>
        <v>0</v>
      </c>
      <c r="AH12" s="54">
        <v>2</v>
      </c>
      <c r="AI12" s="3">
        <f>AH12*AH5</f>
        <v>4</v>
      </c>
      <c r="AJ12" s="2">
        <v>2</v>
      </c>
      <c r="AK12" s="48">
        <f>AJ12*AJ5</f>
        <v>2</v>
      </c>
      <c r="AL12" s="54">
        <v>5</v>
      </c>
      <c r="AM12" s="3">
        <f>AL12*AL5</f>
        <v>5</v>
      </c>
      <c r="AN12" s="2">
        <v>5</v>
      </c>
      <c r="AO12" s="3">
        <f>AN12*AN5</f>
        <v>10</v>
      </c>
      <c r="AP12" s="2">
        <v>5</v>
      </c>
      <c r="AQ12" s="48">
        <f>AP12*AP5</f>
        <v>0</v>
      </c>
      <c r="AR12" s="54">
        <v>7</v>
      </c>
      <c r="AS12" s="3">
        <f>AR12*AR5</f>
        <v>0</v>
      </c>
      <c r="AT12" s="2">
        <v>7</v>
      </c>
      <c r="AU12" s="48">
        <f>AT12*AT5</f>
        <v>0</v>
      </c>
      <c r="AV12" s="54">
        <v>4</v>
      </c>
      <c r="AW12" s="3">
        <f>AV12*AV5</f>
        <v>0</v>
      </c>
      <c r="AX12" s="2">
        <v>4</v>
      </c>
      <c r="AY12" s="48">
        <f>AX12*AX5</f>
        <v>0</v>
      </c>
      <c r="AZ12" s="54">
        <v>5</v>
      </c>
      <c r="BA12" s="48">
        <f>AZ12*AZ5</f>
        <v>0</v>
      </c>
      <c r="BB12" s="54">
        <v>5</v>
      </c>
      <c r="BC12" s="48">
        <f>BB12*BB5</f>
        <v>0</v>
      </c>
      <c r="BD12" s="54">
        <v>2</v>
      </c>
      <c r="BE12" s="22">
        <f>BD12*BD5</f>
        <v>0</v>
      </c>
      <c r="BF12" s="66">
        <f t="shared" si="2"/>
        <v>54</v>
      </c>
      <c r="BG12" s="4">
        <f t="shared" si="3"/>
        <v>3</v>
      </c>
      <c r="BH12" s="222">
        <v>3</v>
      </c>
      <c r="BI12" s="42">
        <f t="shared" si="4"/>
        <v>0</v>
      </c>
    </row>
    <row r="13" spans="1:61" ht="51.75" customHeight="1">
      <c r="A13" s="75" t="s">
        <v>15</v>
      </c>
      <c r="B13" s="87" t="s">
        <v>93</v>
      </c>
      <c r="C13" s="88" t="s">
        <v>74</v>
      </c>
      <c r="D13" s="21">
        <v>0</v>
      </c>
      <c r="E13" s="48">
        <f>D13*D5</f>
        <v>0</v>
      </c>
      <c r="F13" s="54">
        <v>0</v>
      </c>
      <c r="G13" s="48">
        <f>F13*F5</f>
        <v>0</v>
      </c>
      <c r="H13" s="54">
        <v>6</v>
      </c>
      <c r="I13" s="48">
        <f>H13*H5</f>
        <v>18</v>
      </c>
      <c r="J13" s="54">
        <v>6</v>
      </c>
      <c r="K13" s="22">
        <f>J13*J5</f>
        <v>0</v>
      </c>
      <c r="L13" s="21">
        <v>0</v>
      </c>
      <c r="M13" s="3">
        <f>L13*L5</f>
        <v>0</v>
      </c>
      <c r="N13" s="2">
        <v>0</v>
      </c>
      <c r="O13" s="48">
        <f>N13*N5</f>
        <v>0</v>
      </c>
      <c r="P13" s="54">
        <v>0</v>
      </c>
      <c r="Q13" s="48">
        <f>P13*P5</f>
        <v>0</v>
      </c>
      <c r="R13" s="54">
        <v>6</v>
      </c>
      <c r="S13" s="48">
        <f>R13*R5</f>
        <v>12</v>
      </c>
      <c r="T13" s="54">
        <v>7</v>
      </c>
      <c r="U13" s="48">
        <f>T13*T5</f>
        <v>0</v>
      </c>
      <c r="V13" s="54">
        <v>0</v>
      </c>
      <c r="W13" s="48">
        <f>V13*V5</f>
        <v>0</v>
      </c>
      <c r="X13" s="54">
        <v>6</v>
      </c>
      <c r="Y13" s="48">
        <f>X13*X5</f>
        <v>0</v>
      </c>
      <c r="Z13" s="54">
        <v>6</v>
      </c>
      <c r="AA13" s="48">
        <f>Z13*Z5</f>
        <v>0</v>
      </c>
      <c r="AB13" s="54">
        <v>0</v>
      </c>
      <c r="AC13" s="36">
        <f>AB13*AB5</f>
        <v>0</v>
      </c>
      <c r="AD13" s="60">
        <v>0</v>
      </c>
      <c r="AE13" s="3">
        <f>AD13*AD5</f>
        <v>0</v>
      </c>
      <c r="AF13" s="2">
        <v>0</v>
      </c>
      <c r="AG13" s="48">
        <f>AF13*AF5</f>
        <v>0</v>
      </c>
      <c r="AH13" s="54">
        <v>0</v>
      </c>
      <c r="AI13" s="3">
        <f>AH13*AH5</f>
        <v>0</v>
      </c>
      <c r="AJ13" s="2">
        <v>0</v>
      </c>
      <c r="AK13" s="48">
        <f>AJ13*AJ5</f>
        <v>0</v>
      </c>
      <c r="AL13" s="54">
        <v>6</v>
      </c>
      <c r="AM13" s="3">
        <f>AL13*AL5</f>
        <v>6</v>
      </c>
      <c r="AN13" s="2">
        <v>8</v>
      </c>
      <c r="AO13" s="3">
        <f>AN13*AN5</f>
        <v>16</v>
      </c>
      <c r="AP13" s="2">
        <v>6</v>
      </c>
      <c r="AQ13" s="48">
        <f>AP13*AP5</f>
        <v>0</v>
      </c>
      <c r="AR13" s="54">
        <v>8</v>
      </c>
      <c r="AS13" s="3">
        <f>AR13*AR5</f>
        <v>0</v>
      </c>
      <c r="AT13" s="2">
        <v>8</v>
      </c>
      <c r="AU13" s="48">
        <f>AT13*AT5</f>
        <v>0</v>
      </c>
      <c r="AV13" s="54">
        <v>0</v>
      </c>
      <c r="AW13" s="3">
        <f>AV13*AV5</f>
        <v>0</v>
      </c>
      <c r="AX13" s="2">
        <v>0</v>
      </c>
      <c r="AY13" s="48">
        <f>AX13*AX5</f>
        <v>0</v>
      </c>
      <c r="AZ13" s="54">
        <v>6</v>
      </c>
      <c r="BA13" s="48">
        <f>AZ13*AZ5</f>
        <v>0</v>
      </c>
      <c r="BB13" s="54">
        <v>6</v>
      </c>
      <c r="BC13" s="48">
        <f>BB13*BB5</f>
        <v>0</v>
      </c>
      <c r="BD13" s="54">
        <v>0</v>
      </c>
      <c r="BE13" s="22">
        <f>BD13*BD5</f>
        <v>0</v>
      </c>
      <c r="BF13" s="66">
        <f t="shared" si="2"/>
        <v>52</v>
      </c>
      <c r="BG13" s="4">
        <f t="shared" si="3"/>
        <v>3</v>
      </c>
      <c r="BH13" s="222">
        <v>2</v>
      </c>
      <c r="BI13" s="42">
        <f t="shared" si="4"/>
        <v>-1</v>
      </c>
    </row>
    <row r="14" spans="1:61" ht="51.75" customHeight="1">
      <c r="A14" s="75" t="s">
        <v>14</v>
      </c>
      <c r="B14" s="87" t="s">
        <v>94</v>
      </c>
      <c r="C14" s="88" t="s">
        <v>75</v>
      </c>
      <c r="D14" s="21">
        <v>2</v>
      </c>
      <c r="E14" s="48">
        <f>D14*D5</f>
        <v>0</v>
      </c>
      <c r="F14" s="54">
        <v>2</v>
      </c>
      <c r="G14" s="48">
        <f>F14*F5</f>
        <v>4</v>
      </c>
      <c r="H14" s="54">
        <v>5</v>
      </c>
      <c r="I14" s="48">
        <f>H14*H5</f>
        <v>15</v>
      </c>
      <c r="J14" s="54"/>
      <c r="K14" s="22">
        <f>J14*J5</f>
        <v>0</v>
      </c>
      <c r="L14" s="21">
        <v>2</v>
      </c>
      <c r="M14" s="3">
        <f>L14*L5</f>
        <v>0</v>
      </c>
      <c r="N14" s="2">
        <v>2</v>
      </c>
      <c r="O14" s="48">
        <f>N14*N5</f>
        <v>0</v>
      </c>
      <c r="P14" s="54">
        <v>2</v>
      </c>
      <c r="Q14" s="48">
        <f>P14*P5</f>
        <v>4</v>
      </c>
      <c r="R14" s="54">
        <v>6</v>
      </c>
      <c r="S14" s="48">
        <f>R14*R5</f>
        <v>12</v>
      </c>
      <c r="T14" s="54">
        <v>3</v>
      </c>
      <c r="U14" s="48">
        <f>T14*T5</f>
        <v>0</v>
      </c>
      <c r="V14" s="54">
        <v>0</v>
      </c>
      <c r="W14" s="48">
        <f>V14*V5</f>
        <v>0</v>
      </c>
      <c r="X14" s="54"/>
      <c r="Y14" s="48">
        <f>X14*X5</f>
        <v>0</v>
      </c>
      <c r="Z14" s="54"/>
      <c r="AA14" s="48">
        <f>Z14*Z5</f>
        <v>0</v>
      </c>
      <c r="AB14" s="54"/>
      <c r="AC14" s="36">
        <f>AB14*AB5</f>
        <v>0</v>
      </c>
      <c r="AD14" s="60">
        <v>0</v>
      </c>
      <c r="AE14" s="3">
        <f>AD14*AD5</f>
        <v>0</v>
      </c>
      <c r="AF14" s="2">
        <v>0</v>
      </c>
      <c r="AG14" s="48">
        <f>AF14*AF5</f>
        <v>0</v>
      </c>
      <c r="AH14" s="54">
        <v>0</v>
      </c>
      <c r="AI14" s="3">
        <f>AH14*AH5</f>
        <v>0</v>
      </c>
      <c r="AJ14" s="2">
        <v>0</v>
      </c>
      <c r="AK14" s="48">
        <f>AJ14*AJ5</f>
        <v>0</v>
      </c>
      <c r="AL14" s="54">
        <v>8</v>
      </c>
      <c r="AM14" s="3">
        <f>AL14*AL5</f>
        <v>8</v>
      </c>
      <c r="AN14" s="2">
        <v>6</v>
      </c>
      <c r="AO14" s="3">
        <f>AN14*AN5</f>
        <v>12</v>
      </c>
      <c r="AP14" s="2">
        <v>5</v>
      </c>
      <c r="AQ14" s="48">
        <f>AP14*AP5</f>
        <v>0</v>
      </c>
      <c r="AR14" s="54">
        <v>3</v>
      </c>
      <c r="AS14" s="3">
        <f>AR14*AR5</f>
        <v>0</v>
      </c>
      <c r="AT14" s="2">
        <v>0</v>
      </c>
      <c r="AU14" s="48">
        <f>AT14*AT5</f>
        <v>0</v>
      </c>
      <c r="AV14" s="54">
        <v>0</v>
      </c>
      <c r="AW14" s="3">
        <f>AV14*AV5</f>
        <v>0</v>
      </c>
      <c r="AX14" s="2">
        <v>0</v>
      </c>
      <c r="AY14" s="48">
        <f>AX14*AX5</f>
        <v>0</v>
      </c>
      <c r="AZ14" s="54">
        <v>0</v>
      </c>
      <c r="BA14" s="48">
        <f>AZ14*AZ5</f>
        <v>0</v>
      </c>
      <c r="BB14" s="54">
        <v>0</v>
      </c>
      <c r="BC14" s="48">
        <f>BB14*BB5</f>
        <v>0</v>
      </c>
      <c r="BD14" s="54">
        <v>0</v>
      </c>
      <c r="BE14" s="22">
        <f>BD14*BD5</f>
        <v>0</v>
      </c>
      <c r="BF14" s="66">
        <f t="shared" si="2"/>
        <v>55</v>
      </c>
      <c r="BG14" s="4">
        <f t="shared" si="3"/>
        <v>3</v>
      </c>
      <c r="BH14" s="222">
        <v>2</v>
      </c>
      <c r="BI14" s="42">
        <f t="shared" si="4"/>
        <v>-1</v>
      </c>
    </row>
    <row r="15" spans="1:61" ht="51.75" customHeight="1">
      <c r="A15" s="76" t="s">
        <v>21</v>
      </c>
      <c r="B15" s="87" t="s">
        <v>95</v>
      </c>
      <c r="C15" s="89" t="s">
        <v>76</v>
      </c>
      <c r="D15" s="21">
        <v>2</v>
      </c>
      <c r="E15" s="48">
        <f>D15*D5</f>
        <v>0</v>
      </c>
      <c r="F15" s="54">
        <v>2</v>
      </c>
      <c r="G15" s="48">
        <f>F15*F5</f>
        <v>4</v>
      </c>
      <c r="H15" s="54">
        <v>2</v>
      </c>
      <c r="I15" s="48">
        <f>H15*H5</f>
        <v>6</v>
      </c>
      <c r="J15" s="54">
        <v>2</v>
      </c>
      <c r="K15" s="22">
        <f>J15*J5</f>
        <v>0</v>
      </c>
      <c r="L15" s="21">
        <v>0</v>
      </c>
      <c r="M15" s="3">
        <f>L15*L5</f>
        <v>0</v>
      </c>
      <c r="N15" s="2">
        <v>0</v>
      </c>
      <c r="O15" s="48">
        <f>N15*N5</f>
        <v>0</v>
      </c>
      <c r="P15" s="54">
        <v>0</v>
      </c>
      <c r="Q15" s="48">
        <f>P15*P5</f>
        <v>0</v>
      </c>
      <c r="R15" s="54">
        <v>0</v>
      </c>
      <c r="S15" s="48">
        <f>R15*R5</f>
        <v>0</v>
      </c>
      <c r="T15" s="54">
        <v>0</v>
      </c>
      <c r="U15" s="48">
        <f>T15*T5</f>
        <v>0</v>
      </c>
      <c r="V15" s="54">
        <v>0</v>
      </c>
      <c r="W15" s="48">
        <f>V15*V5</f>
        <v>0</v>
      </c>
      <c r="X15" s="54">
        <v>0</v>
      </c>
      <c r="Y15" s="48">
        <f>X15*X5</f>
        <v>0</v>
      </c>
      <c r="Z15" s="54">
        <v>0</v>
      </c>
      <c r="AA15" s="48">
        <f>Z15*Z5</f>
        <v>0</v>
      </c>
      <c r="AB15" s="54">
        <v>0</v>
      </c>
      <c r="AC15" s="36">
        <f>AB15*AB5</f>
        <v>0</v>
      </c>
      <c r="AD15" s="60">
        <v>0</v>
      </c>
      <c r="AE15" s="3">
        <f>AD15*AD5</f>
        <v>0</v>
      </c>
      <c r="AF15" s="2">
        <v>0</v>
      </c>
      <c r="AG15" s="48">
        <f>AF15*AF5</f>
        <v>0</v>
      </c>
      <c r="AH15" s="54">
        <v>0</v>
      </c>
      <c r="AI15" s="3">
        <f>AH15*AH5</f>
        <v>0</v>
      </c>
      <c r="AJ15" s="2">
        <v>0</v>
      </c>
      <c r="AK15" s="48">
        <f>AJ15*AJ5</f>
        <v>0</v>
      </c>
      <c r="AL15" s="54">
        <v>0</v>
      </c>
      <c r="AM15" s="3">
        <f>AL15*AL5</f>
        <v>0</v>
      </c>
      <c r="AN15" s="2">
        <v>0</v>
      </c>
      <c r="AO15" s="3">
        <f>AN15*AN5</f>
        <v>0</v>
      </c>
      <c r="AP15" s="2">
        <v>0</v>
      </c>
      <c r="AQ15" s="48">
        <f>AP15*AP5</f>
        <v>0</v>
      </c>
      <c r="AR15" s="54">
        <v>0</v>
      </c>
      <c r="AS15" s="3">
        <f>AR15*AR5</f>
        <v>0</v>
      </c>
      <c r="AT15" s="2">
        <v>0</v>
      </c>
      <c r="AU15" s="48">
        <f>AT15*AT5</f>
        <v>0</v>
      </c>
      <c r="AV15" s="54">
        <v>0</v>
      </c>
      <c r="AW15" s="3">
        <f>AV15*AV5</f>
        <v>0</v>
      </c>
      <c r="AX15" s="2">
        <v>0</v>
      </c>
      <c r="AY15" s="48">
        <f>AX15*AX5</f>
        <v>0</v>
      </c>
      <c r="AZ15" s="54">
        <v>0</v>
      </c>
      <c r="BA15" s="48">
        <f>AZ15*AZ5</f>
        <v>0</v>
      </c>
      <c r="BB15" s="54">
        <v>0</v>
      </c>
      <c r="BC15" s="48">
        <f>BB15*BB5</f>
        <v>0</v>
      </c>
      <c r="BD15" s="54">
        <v>0</v>
      </c>
      <c r="BE15" s="22">
        <f>BD15*BD5</f>
        <v>0</v>
      </c>
      <c r="BF15" s="66">
        <f t="shared" si="2"/>
        <v>10</v>
      </c>
      <c r="BG15" s="4">
        <f t="shared" si="3"/>
        <v>1</v>
      </c>
      <c r="BH15" s="222">
        <v>1</v>
      </c>
      <c r="BI15" s="42">
        <f t="shared" si="4"/>
        <v>0</v>
      </c>
    </row>
    <row r="16" spans="1:61" ht="51.75" customHeight="1">
      <c r="A16" s="76" t="s">
        <v>18</v>
      </c>
      <c r="B16" s="87" t="s">
        <v>96</v>
      </c>
      <c r="C16" s="89" t="s">
        <v>77</v>
      </c>
      <c r="D16" s="21">
        <v>2</v>
      </c>
      <c r="E16" s="48">
        <f>D16*D5</f>
        <v>0</v>
      </c>
      <c r="F16" s="54">
        <v>2</v>
      </c>
      <c r="G16" s="48">
        <f>F16*F5</f>
        <v>4</v>
      </c>
      <c r="H16" s="54">
        <v>2</v>
      </c>
      <c r="I16" s="48">
        <f>H16*H5</f>
        <v>6</v>
      </c>
      <c r="J16" s="54">
        <v>2</v>
      </c>
      <c r="K16" s="22">
        <f>J16*J5</f>
        <v>0</v>
      </c>
      <c r="L16" s="21">
        <v>2</v>
      </c>
      <c r="M16" s="3">
        <f>L16*L5</f>
        <v>0</v>
      </c>
      <c r="N16" s="2">
        <v>2</v>
      </c>
      <c r="O16" s="48">
        <f>N16*N5</f>
        <v>0</v>
      </c>
      <c r="P16" s="54">
        <v>2</v>
      </c>
      <c r="Q16" s="48">
        <f>P16*P5</f>
        <v>4</v>
      </c>
      <c r="R16" s="54">
        <v>2</v>
      </c>
      <c r="S16" s="48">
        <f>R16*R5</f>
        <v>4</v>
      </c>
      <c r="T16" s="54">
        <v>2</v>
      </c>
      <c r="U16" s="48">
        <f>T16*T5</f>
        <v>0</v>
      </c>
      <c r="V16" s="54">
        <v>2</v>
      </c>
      <c r="W16" s="48">
        <f>V16*V5</f>
        <v>0</v>
      </c>
      <c r="X16" s="54">
        <v>2</v>
      </c>
      <c r="Y16" s="48">
        <f>X16*X5</f>
        <v>0</v>
      </c>
      <c r="Z16" s="54">
        <v>2</v>
      </c>
      <c r="AA16" s="48">
        <f>Z16*Z5</f>
        <v>0</v>
      </c>
      <c r="AB16" s="54">
        <v>2</v>
      </c>
      <c r="AC16" s="36">
        <f>AB16*AB5</f>
        <v>0</v>
      </c>
      <c r="AD16" s="60">
        <v>2</v>
      </c>
      <c r="AE16" s="3">
        <f>AD16*AD5</f>
        <v>0</v>
      </c>
      <c r="AF16" s="2">
        <v>2</v>
      </c>
      <c r="AG16" s="48">
        <f>AF16*AF5</f>
        <v>0</v>
      </c>
      <c r="AH16" s="54">
        <v>2</v>
      </c>
      <c r="AI16" s="3">
        <f>AH16*AH5</f>
        <v>4</v>
      </c>
      <c r="AJ16" s="2">
        <v>2</v>
      </c>
      <c r="AK16" s="48">
        <f>AJ16*AJ5</f>
        <v>2</v>
      </c>
      <c r="AL16" s="54">
        <v>2</v>
      </c>
      <c r="AM16" s="3">
        <f>AL16*AL5</f>
        <v>2</v>
      </c>
      <c r="AN16" s="2">
        <v>2</v>
      </c>
      <c r="AO16" s="3">
        <f>AN16*AN5</f>
        <v>4</v>
      </c>
      <c r="AP16" s="2">
        <v>2</v>
      </c>
      <c r="AQ16" s="48">
        <f>AP16*AP5</f>
        <v>0</v>
      </c>
      <c r="AR16" s="54">
        <v>2</v>
      </c>
      <c r="AS16" s="3">
        <f>AR16*AR5</f>
        <v>0</v>
      </c>
      <c r="AT16" s="2">
        <v>2</v>
      </c>
      <c r="AU16" s="48">
        <f>AT16*AT5</f>
        <v>0</v>
      </c>
      <c r="AV16" s="54">
        <v>2</v>
      </c>
      <c r="AW16" s="3">
        <f>AV16*AV5</f>
        <v>0</v>
      </c>
      <c r="AX16" s="2">
        <v>2</v>
      </c>
      <c r="AY16" s="48">
        <f>AX16*AX5</f>
        <v>0</v>
      </c>
      <c r="AZ16" s="54">
        <v>2</v>
      </c>
      <c r="BA16" s="48">
        <f>AZ16*AZ5</f>
        <v>0</v>
      </c>
      <c r="BB16" s="54">
        <v>2</v>
      </c>
      <c r="BC16" s="48">
        <f>BB16*BB5</f>
        <v>0</v>
      </c>
      <c r="BD16" s="54">
        <v>2</v>
      </c>
      <c r="BE16" s="22">
        <f>BD16*BD5</f>
        <v>0</v>
      </c>
      <c r="BF16" s="66">
        <f t="shared" si="2"/>
        <v>30</v>
      </c>
      <c r="BG16" s="4">
        <f t="shared" si="3"/>
        <v>2</v>
      </c>
      <c r="BH16" s="222">
        <v>2</v>
      </c>
      <c r="BI16" s="42">
        <f t="shared" si="4"/>
        <v>0</v>
      </c>
    </row>
    <row r="17" spans="1:61" ht="51.75" customHeight="1">
      <c r="A17" s="75" t="s">
        <v>32</v>
      </c>
      <c r="B17" s="87" t="s">
        <v>97</v>
      </c>
      <c r="C17" s="88" t="s">
        <v>116</v>
      </c>
      <c r="D17" s="21">
        <v>1</v>
      </c>
      <c r="E17" s="48">
        <f>D17*D5</f>
        <v>0</v>
      </c>
      <c r="F17" s="54">
        <v>0</v>
      </c>
      <c r="G17" s="48">
        <f>F17*F5</f>
        <v>0</v>
      </c>
      <c r="H17" s="54">
        <v>0</v>
      </c>
      <c r="I17" s="48">
        <f>H17*H5</f>
        <v>0</v>
      </c>
      <c r="J17" s="54">
        <v>0</v>
      </c>
      <c r="K17" s="22">
        <f>J17*J5</f>
        <v>0</v>
      </c>
      <c r="L17" s="21">
        <v>1</v>
      </c>
      <c r="M17" s="3">
        <f>L17*L5</f>
        <v>0</v>
      </c>
      <c r="N17" s="2">
        <v>1</v>
      </c>
      <c r="O17" s="48">
        <f>N17*N5</f>
        <v>0</v>
      </c>
      <c r="P17" s="54">
        <v>0</v>
      </c>
      <c r="Q17" s="48">
        <f>P17*P5</f>
        <v>0</v>
      </c>
      <c r="R17" s="54">
        <v>0</v>
      </c>
      <c r="S17" s="48">
        <f>R17*R5</f>
        <v>0</v>
      </c>
      <c r="T17" s="54">
        <v>0</v>
      </c>
      <c r="U17" s="48">
        <f>T17*T5</f>
        <v>0</v>
      </c>
      <c r="V17" s="54">
        <v>0</v>
      </c>
      <c r="W17" s="48">
        <f>V17*V5</f>
        <v>0</v>
      </c>
      <c r="X17" s="54">
        <v>0</v>
      </c>
      <c r="Y17" s="48">
        <f>X17*X5</f>
        <v>0</v>
      </c>
      <c r="Z17" s="54">
        <v>0</v>
      </c>
      <c r="AA17" s="48">
        <f>Z17*Z5</f>
        <v>0</v>
      </c>
      <c r="AB17" s="54">
        <v>0</v>
      </c>
      <c r="AC17" s="36">
        <f>AB17*AB5</f>
        <v>0</v>
      </c>
      <c r="AD17" s="60">
        <v>1</v>
      </c>
      <c r="AE17" s="3">
        <f>AD17*AD5</f>
        <v>0</v>
      </c>
      <c r="AF17" s="2">
        <v>1</v>
      </c>
      <c r="AG17" s="48">
        <f>AF17*AF5</f>
        <v>0</v>
      </c>
      <c r="AH17" s="54">
        <v>0</v>
      </c>
      <c r="AI17" s="3">
        <f>AH17*AH5</f>
        <v>0</v>
      </c>
      <c r="AJ17" s="2">
        <v>0</v>
      </c>
      <c r="AK17" s="48">
        <f>AJ17*AJ5</f>
        <v>0</v>
      </c>
      <c r="AL17" s="54">
        <v>0</v>
      </c>
      <c r="AM17" s="3">
        <f>AL17*AL5</f>
        <v>0</v>
      </c>
      <c r="AN17" s="2">
        <v>0</v>
      </c>
      <c r="AO17" s="3">
        <f>AN17*AN5</f>
        <v>0</v>
      </c>
      <c r="AP17" s="2">
        <v>0</v>
      </c>
      <c r="AQ17" s="48">
        <f>AP17*AP5</f>
        <v>0</v>
      </c>
      <c r="AR17" s="54">
        <v>0</v>
      </c>
      <c r="AS17" s="3">
        <f>AR17*AR5</f>
        <v>0</v>
      </c>
      <c r="AT17" s="2">
        <v>0</v>
      </c>
      <c r="AU17" s="48">
        <f>AT17*AT5</f>
        <v>0</v>
      </c>
      <c r="AV17" s="54">
        <v>0</v>
      </c>
      <c r="AW17" s="3">
        <f>AV17*AV5</f>
        <v>0</v>
      </c>
      <c r="AX17" s="2">
        <v>0</v>
      </c>
      <c r="AY17" s="48">
        <f>AX17*AX5</f>
        <v>0</v>
      </c>
      <c r="AZ17" s="54">
        <v>0</v>
      </c>
      <c r="BA17" s="48">
        <f>AZ17*AZ5</f>
        <v>0</v>
      </c>
      <c r="BB17" s="54">
        <v>0</v>
      </c>
      <c r="BC17" s="48">
        <f>BB17*BB5</f>
        <v>0</v>
      </c>
      <c r="BD17" s="54">
        <v>0</v>
      </c>
      <c r="BE17" s="22">
        <f>BD17*BD5</f>
        <v>0</v>
      </c>
      <c r="BF17" s="66">
        <f t="shared" si="2"/>
        <v>0</v>
      </c>
      <c r="BG17" s="4">
        <f t="shared" si="3"/>
        <v>0</v>
      </c>
      <c r="BH17" s="222">
        <v>0</v>
      </c>
      <c r="BI17" s="42">
        <f t="shared" si="4"/>
        <v>0</v>
      </c>
    </row>
    <row r="18" spans="1:61" ht="51.75" customHeight="1">
      <c r="A18" s="75" t="s">
        <v>30</v>
      </c>
      <c r="B18" s="87" t="s">
        <v>83</v>
      </c>
      <c r="C18" s="88" t="s">
        <v>82</v>
      </c>
      <c r="D18" s="21">
        <v>3</v>
      </c>
      <c r="E18" s="48">
        <f>D18*D5</f>
        <v>0</v>
      </c>
      <c r="F18" s="54">
        <v>0</v>
      </c>
      <c r="G18" s="48">
        <f>F18*F5</f>
        <v>0</v>
      </c>
      <c r="H18" s="54">
        <v>0</v>
      </c>
      <c r="I18" s="48">
        <f>H18*H5</f>
        <v>0</v>
      </c>
      <c r="J18" s="54">
        <v>0</v>
      </c>
      <c r="K18" s="22">
        <f>J18*J5</f>
        <v>0</v>
      </c>
      <c r="L18" s="21">
        <v>4</v>
      </c>
      <c r="M18" s="3">
        <f>L18*L5</f>
        <v>0</v>
      </c>
      <c r="N18" s="2">
        <v>4</v>
      </c>
      <c r="O18" s="48">
        <f>N18*N5</f>
        <v>0</v>
      </c>
      <c r="P18" s="54">
        <v>0</v>
      </c>
      <c r="Q18" s="48">
        <f>P18*P5</f>
        <v>0</v>
      </c>
      <c r="R18" s="54">
        <v>0</v>
      </c>
      <c r="S18" s="48">
        <f>R18*R5</f>
        <v>0</v>
      </c>
      <c r="T18" s="54">
        <v>0</v>
      </c>
      <c r="U18" s="48">
        <f>T18*T5</f>
        <v>0</v>
      </c>
      <c r="V18" s="54">
        <v>0</v>
      </c>
      <c r="W18" s="48">
        <f>V18*V5</f>
        <v>0</v>
      </c>
      <c r="X18" s="54">
        <v>0</v>
      </c>
      <c r="Y18" s="48">
        <f>X18*X5</f>
        <v>0</v>
      </c>
      <c r="Z18" s="54">
        <v>0</v>
      </c>
      <c r="AA18" s="48">
        <f>Z18*Z5</f>
        <v>0</v>
      </c>
      <c r="AB18" s="54">
        <v>0</v>
      </c>
      <c r="AC18" s="36">
        <f>AB18*AB5</f>
        <v>0</v>
      </c>
      <c r="AD18" s="60">
        <v>4</v>
      </c>
      <c r="AE18" s="3">
        <f>AD18*AD5</f>
        <v>0</v>
      </c>
      <c r="AF18" s="2">
        <v>4</v>
      </c>
      <c r="AG18" s="48">
        <f>AF18*AF5</f>
        <v>0</v>
      </c>
      <c r="AH18" s="54">
        <v>0</v>
      </c>
      <c r="AI18" s="3">
        <f>AH18*AH5</f>
        <v>0</v>
      </c>
      <c r="AJ18" s="2">
        <v>0</v>
      </c>
      <c r="AK18" s="48">
        <f>AJ18*AJ5</f>
        <v>0</v>
      </c>
      <c r="AL18" s="54">
        <v>0</v>
      </c>
      <c r="AM18" s="3">
        <f>AL18*AL5</f>
        <v>0</v>
      </c>
      <c r="AN18" s="2">
        <v>0</v>
      </c>
      <c r="AO18" s="3">
        <f>AN18*AN5</f>
        <v>0</v>
      </c>
      <c r="AP18" s="2">
        <v>0</v>
      </c>
      <c r="AQ18" s="48">
        <f>AP18*AP5</f>
        <v>0</v>
      </c>
      <c r="AR18" s="54">
        <v>0</v>
      </c>
      <c r="AS18" s="3">
        <f>AR18*AR5</f>
        <v>0</v>
      </c>
      <c r="AT18" s="2">
        <v>0</v>
      </c>
      <c r="AU18" s="48">
        <f>AT18*AT5</f>
        <v>0</v>
      </c>
      <c r="AV18" s="54">
        <v>0</v>
      </c>
      <c r="AW18" s="3">
        <f>AV18*AV5</f>
        <v>0</v>
      </c>
      <c r="AX18" s="2">
        <v>0</v>
      </c>
      <c r="AY18" s="48">
        <f>AX18*AX5</f>
        <v>0</v>
      </c>
      <c r="AZ18" s="54">
        <v>0</v>
      </c>
      <c r="BA18" s="48">
        <f>AZ18*AZ5</f>
        <v>0</v>
      </c>
      <c r="BB18" s="54">
        <v>0</v>
      </c>
      <c r="BC18" s="48">
        <f>BB18*BB5</f>
        <v>0</v>
      </c>
      <c r="BD18" s="54">
        <v>0</v>
      </c>
      <c r="BE18" s="22">
        <f>BD18*BD5</f>
        <v>0</v>
      </c>
      <c r="BF18" s="66">
        <f t="shared" si="2"/>
        <v>0</v>
      </c>
      <c r="BG18" s="4">
        <f t="shared" si="3"/>
        <v>0</v>
      </c>
      <c r="BH18" s="222">
        <v>0</v>
      </c>
      <c r="BI18" s="42">
        <f t="shared" si="4"/>
        <v>0</v>
      </c>
    </row>
    <row r="19" spans="1:61" ht="51.75" customHeight="1">
      <c r="A19" s="75" t="s">
        <v>31</v>
      </c>
      <c r="B19" s="87" t="s">
        <v>84</v>
      </c>
      <c r="C19" s="88" t="s">
        <v>117</v>
      </c>
      <c r="D19" s="21">
        <v>3</v>
      </c>
      <c r="E19" s="48">
        <f>D19*D5</f>
        <v>0</v>
      </c>
      <c r="F19" s="54">
        <v>0</v>
      </c>
      <c r="G19" s="48">
        <f>F19*F5</f>
        <v>0</v>
      </c>
      <c r="H19" s="54">
        <v>0</v>
      </c>
      <c r="I19" s="48">
        <f>H19*H5</f>
        <v>0</v>
      </c>
      <c r="J19" s="54">
        <v>0</v>
      </c>
      <c r="K19" s="22">
        <f>J19*J5</f>
        <v>0</v>
      </c>
      <c r="L19" s="21">
        <v>4</v>
      </c>
      <c r="M19" s="3">
        <f>L19*L5</f>
        <v>0</v>
      </c>
      <c r="N19" s="2">
        <v>0</v>
      </c>
      <c r="O19" s="48">
        <f>N19*N5</f>
        <v>0</v>
      </c>
      <c r="P19" s="54">
        <v>0</v>
      </c>
      <c r="Q19" s="48">
        <f>P19*P5</f>
        <v>0</v>
      </c>
      <c r="R19" s="54">
        <v>0</v>
      </c>
      <c r="S19" s="48">
        <f>R19*R5</f>
        <v>0</v>
      </c>
      <c r="T19" s="54">
        <v>0</v>
      </c>
      <c r="U19" s="48">
        <f>T19*T5</f>
        <v>0</v>
      </c>
      <c r="V19" s="54">
        <v>0</v>
      </c>
      <c r="W19" s="48">
        <f>V19*V5</f>
        <v>0</v>
      </c>
      <c r="X19" s="54">
        <v>0</v>
      </c>
      <c r="Y19" s="48">
        <f>X19*X5</f>
        <v>0</v>
      </c>
      <c r="Z19" s="54">
        <v>0</v>
      </c>
      <c r="AA19" s="48">
        <f>Z19*Z5</f>
        <v>0</v>
      </c>
      <c r="AB19" s="54">
        <v>0</v>
      </c>
      <c r="AC19" s="36">
        <f>AB19*AB5</f>
        <v>0</v>
      </c>
      <c r="AD19" s="60">
        <v>4</v>
      </c>
      <c r="AE19" s="3">
        <f>AD19*AD5</f>
        <v>0</v>
      </c>
      <c r="AF19" s="2">
        <v>0</v>
      </c>
      <c r="AG19" s="48">
        <f>AF19*AF5</f>
        <v>0</v>
      </c>
      <c r="AH19" s="54">
        <v>0</v>
      </c>
      <c r="AI19" s="3">
        <f>AH19*AH5</f>
        <v>0</v>
      </c>
      <c r="AJ19" s="2">
        <v>0</v>
      </c>
      <c r="AK19" s="48">
        <f>AJ19*AJ5</f>
        <v>0</v>
      </c>
      <c r="AL19" s="54">
        <v>0</v>
      </c>
      <c r="AM19" s="3">
        <f>AL19*AL5</f>
        <v>0</v>
      </c>
      <c r="AN19" s="2">
        <v>0</v>
      </c>
      <c r="AO19" s="3">
        <f>AN19*AN5</f>
        <v>0</v>
      </c>
      <c r="AP19" s="2">
        <v>0</v>
      </c>
      <c r="AQ19" s="48">
        <f>AP19*AP5</f>
        <v>0</v>
      </c>
      <c r="AR19" s="54">
        <v>0</v>
      </c>
      <c r="AS19" s="3">
        <f>AR19*AR5</f>
        <v>0</v>
      </c>
      <c r="AT19" s="2">
        <v>0</v>
      </c>
      <c r="AU19" s="48">
        <f>AT19*AT5</f>
        <v>0</v>
      </c>
      <c r="AV19" s="54">
        <v>0</v>
      </c>
      <c r="AW19" s="3">
        <f>AV19*AV5</f>
        <v>0</v>
      </c>
      <c r="AX19" s="2">
        <v>0</v>
      </c>
      <c r="AY19" s="48">
        <f>AX19*AX5</f>
        <v>0</v>
      </c>
      <c r="AZ19" s="54">
        <v>0</v>
      </c>
      <c r="BA19" s="48">
        <f>AZ19*AZ5</f>
        <v>0</v>
      </c>
      <c r="BB19" s="54">
        <v>0</v>
      </c>
      <c r="BC19" s="48">
        <f>BB19*BB5</f>
        <v>0</v>
      </c>
      <c r="BD19" s="54">
        <v>0</v>
      </c>
      <c r="BE19" s="22">
        <f>BD19*BD5</f>
        <v>0</v>
      </c>
      <c r="BF19" s="66">
        <f t="shared" si="2"/>
        <v>0</v>
      </c>
      <c r="BG19" s="4">
        <f t="shared" si="3"/>
        <v>0</v>
      </c>
      <c r="BH19" s="222">
        <v>0</v>
      </c>
      <c r="BI19" s="42">
        <f t="shared" si="4"/>
        <v>0</v>
      </c>
    </row>
    <row r="20" spans="1:61" ht="51.75" customHeight="1">
      <c r="A20" s="75" t="s">
        <v>38</v>
      </c>
      <c r="B20" s="87" t="s">
        <v>85</v>
      </c>
      <c r="C20" s="88" t="s">
        <v>118</v>
      </c>
      <c r="D20" s="21">
        <v>0</v>
      </c>
      <c r="E20" s="48">
        <f>D20*D5</f>
        <v>0</v>
      </c>
      <c r="F20" s="54">
        <v>0</v>
      </c>
      <c r="G20" s="48">
        <f>F20*F5</f>
        <v>0</v>
      </c>
      <c r="H20" s="54">
        <v>0</v>
      </c>
      <c r="I20" s="48">
        <f>H20*H5</f>
        <v>0</v>
      </c>
      <c r="J20" s="54">
        <v>0</v>
      </c>
      <c r="K20" s="22">
        <f>J20*J5</f>
        <v>0</v>
      </c>
      <c r="L20" s="21">
        <v>2</v>
      </c>
      <c r="M20" s="3">
        <f>L20*L5</f>
        <v>0</v>
      </c>
      <c r="N20" s="2">
        <v>0</v>
      </c>
      <c r="O20" s="48">
        <f>N20*N5</f>
        <v>0</v>
      </c>
      <c r="P20" s="54">
        <v>0</v>
      </c>
      <c r="Q20" s="48">
        <f>P20*P5</f>
        <v>0</v>
      </c>
      <c r="R20" s="54">
        <v>0</v>
      </c>
      <c r="S20" s="48">
        <f>R20*R5</f>
        <v>0</v>
      </c>
      <c r="T20" s="54">
        <v>0</v>
      </c>
      <c r="U20" s="48">
        <f>T20*T5</f>
        <v>0</v>
      </c>
      <c r="V20" s="54">
        <v>0</v>
      </c>
      <c r="W20" s="48">
        <f>V20*V5</f>
        <v>0</v>
      </c>
      <c r="X20" s="54">
        <v>0</v>
      </c>
      <c r="Y20" s="48">
        <f>X20*X5</f>
        <v>0</v>
      </c>
      <c r="Z20" s="54">
        <v>0</v>
      </c>
      <c r="AA20" s="48">
        <f>Z20*Z5</f>
        <v>0</v>
      </c>
      <c r="AB20" s="54">
        <v>0</v>
      </c>
      <c r="AC20" s="36">
        <f>AB20*AB5</f>
        <v>0</v>
      </c>
      <c r="AD20" s="60">
        <v>2</v>
      </c>
      <c r="AE20" s="3">
        <f>AD20*AD5</f>
        <v>0</v>
      </c>
      <c r="AF20" s="2">
        <v>0</v>
      </c>
      <c r="AG20" s="48">
        <f>AF20*AF5</f>
        <v>0</v>
      </c>
      <c r="AH20" s="54">
        <v>0</v>
      </c>
      <c r="AI20" s="3">
        <f>AH20*AH5</f>
        <v>0</v>
      </c>
      <c r="AJ20" s="2">
        <v>0</v>
      </c>
      <c r="AK20" s="48">
        <f>AJ20*AJ5</f>
        <v>0</v>
      </c>
      <c r="AL20" s="54">
        <v>0</v>
      </c>
      <c r="AM20" s="3">
        <f>AL20*AL5</f>
        <v>0</v>
      </c>
      <c r="AN20" s="2">
        <v>0</v>
      </c>
      <c r="AO20" s="3">
        <f>AN20*AN5</f>
        <v>0</v>
      </c>
      <c r="AP20" s="2">
        <v>0</v>
      </c>
      <c r="AQ20" s="48">
        <f>AP20*AP5</f>
        <v>0</v>
      </c>
      <c r="AR20" s="54">
        <v>0</v>
      </c>
      <c r="AS20" s="3">
        <f>AR20*AR5</f>
        <v>0</v>
      </c>
      <c r="AT20" s="2">
        <v>0</v>
      </c>
      <c r="AU20" s="48">
        <f>AT20*AT5</f>
        <v>0</v>
      </c>
      <c r="AV20" s="54">
        <v>0</v>
      </c>
      <c r="AW20" s="3">
        <f>AV20*AV5</f>
        <v>0</v>
      </c>
      <c r="AX20" s="2">
        <v>0</v>
      </c>
      <c r="AY20" s="48">
        <f>AX20*AX5</f>
        <v>0</v>
      </c>
      <c r="AZ20" s="54">
        <v>0</v>
      </c>
      <c r="BA20" s="48">
        <f>AZ20*AZ5</f>
        <v>0</v>
      </c>
      <c r="BB20" s="54">
        <v>0</v>
      </c>
      <c r="BC20" s="48">
        <f>BB20*BB5</f>
        <v>0</v>
      </c>
      <c r="BD20" s="54">
        <v>0</v>
      </c>
      <c r="BE20" s="22">
        <f>BD20*BD5</f>
        <v>0</v>
      </c>
      <c r="BF20" s="66">
        <f t="shared" si="2"/>
        <v>0</v>
      </c>
      <c r="BG20" s="4">
        <f t="shared" si="3"/>
        <v>0</v>
      </c>
      <c r="BH20" s="222">
        <v>0</v>
      </c>
      <c r="BI20" s="42">
        <f t="shared" si="4"/>
        <v>0</v>
      </c>
    </row>
    <row r="21" spans="1:61" ht="51.75" customHeight="1">
      <c r="A21" s="76" t="s">
        <v>46</v>
      </c>
      <c r="B21" s="87" t="s">
        <v>98</v>
      </c>
      <c r="C21" s="89" t="s">
        <v>119</v>
      </c>
      <c r="D21" s="21">
        <v>0</v>
      </c>
      <c r="E21" s="48">
        <f>D21*D5</f>
        <v>0</v>
      </c>
      <c r="F21" s="54">
        <v>0</v>
      </c>
      <c r="G21" s="48">
        <f>F21*F5</f>
        <v>0</v>
      </c>
      <c r="H21" s="54">
        <v>0</v>
      </c>
      <c r="I21" s="48">
        <f>H21*H5</f>
        <v>0</v>
      </c>
      <c r="J21" s="54">
        <v>0</v>
      </c>
      <c r="K21" s="22">
        <f>J21*J5</f>
        <v>0</v>
      </c>
      <c r="L21" s="21">
        <v>0</v>
      </c>
      <c r="M21" s="3">
        <f>L21*L5</f>
        <v>0</v>
      </c>
      <c r="N21" s="2">
        <v>0</v>
      </c>
      <c r="O21" s="48">
        <f>N21*N5</f>
        <v>0</v>
      </c>
      <c r="P21" s="54">
        <v>0</v>
      </c>
      <c r="Q21" s="48">
        <f>P21*P5</f>
        <v>0</v>
      </c>
      <c r="R21" s="54">
        <v>0</v>
      </c>
      <c r="S21" s="48">
        <f>R21*R5</f>
        <v>0</v>
      </c>
      <c r="T21" s="54">
        <v>0</v>
      </c>
      <c r="U21" s="48">
        <f>T21*T5</f>
        <v>0</v>
      </c>
      <c r="V21" s="54">
        <v>0</v>
      </c>
      <c r="W21" s="48">
        <f>V21*V5</f>
        <v>0</v>
      </c>
      <c r="X21" s="54">
        <v>0</v>
      </c>
      <c r="Y21" s="48">
        <f>X21*X5</f>
        <v>0</v>
      </c>
      <c r="Z21" s="54">
        <v>0</v>
      </c>
      <c r="AA21" s="48">
        <f>Z21*Z5</f>
        <v>0</v>
      </c>
      <c r="AB21" s="54">
        <v>0</v>
      </c>
      <c r="AC21" s="36">
        <f>AB21*AB5</f>
        <v>0</v>
      </c>
      <c r="AD21" s="60">
        <v>0</v>
      </c>
      <c r="AE21" s="3">
        <f>AD21*AD5</f>
        <v>0</v>
      </c>
      <c r="AF21" s="2">
        <v>0</v>
      </c>
      <c r="AG21" s="48">
        <f>AF21*AF5</f>
        <v>0</v>
      </c>
      <c r="AH21" s="54">
        <v>0</v>
      </c>
      <c r="AI21" s="3">
        <f>AH21*AH5</f>
        <v>0</v>
      </c>
      <c r="AJ21" s="2">
        <v>0</v>
      </c>
      <c r="AK21" s="48">
        <f>AJ21*AJ5</f>
        <v>0</v>
      </c>
      <c r="AL21" s="54">
        <v>0</v>
      </c>
      <c r="AM21" s="3">
        <f>AL21*AL5</f>
        <v>0</v>
      </c>
      <c r="AN21" s="2">
        <v>0</v>
      </c>
      <c r="AO21" s="3">
        <f>AN21*AN5</f>
        <v>0</v>
      </c>
      <c r="AP21" s="2">
        <v>3</v>
      </c>
      <c r="AQ21" s="48">
        <f>AP21*AP5</f>
        <v>0</v>
      </c>
      <c r="AR21" s="54">
        <v>0</v>
      </c>
      <c r="AS21" s="3">
        <f>AR21*AR5</f>
        <v>0</v>
      </c>
      <c r="AT21" s="2">
        <v>0</v>
      </c>
      <c r="AU21" s="48">
        <f>AT21*AT5</f>
        <v>0</v>
      </c>
      <c r="AV21" s="54">
        <v>0</v>
      </c>
      <c r="AW21" s="3">
        <f>AV21*AV5</f>
        <v>0</v>
      </c>
      <c r="AX21" s="2">
        <v>0</v>
      </c>
      <c r="AY21" s="48">
        <f>AX21*AX5</f>
        <v>0</v>
      </c>
      <c r="AZ21" s="54">
        <v>0</v>
      </c>
      <c r="BA21" s="48">
        <f>AZ21*AZ5</f>
        <v>0</v>
      </c>
      <c r="BB21" s="54">
        <v>0</v>
      </c>
      <c r="BC21" s="48">
        <f>BB21*BB5</f>
        <v>0</v>
      </c>
      <c r="BD21" s="54">
        <v>0</v>
      </c>
      <c r="BE21" s="22">
        <f>BD21*BD5</f>
        <v>0</v>
      </c>
      <c r="BF21" s="66">
        <f t="shared" si="2"/>
        <v>0</v>
      </c>
      <c r="BG21" s="4">
        <f t="shared" si="3"/>
        <v>0</v>
      </c>
      <c r="BH21" s="222">
        <v>0</v>
      </c>
      <c r="BI21" s="42">
        <f t="shared" si="4"/>
        <v>0</v>
      </c>
    </row>
    <row r="22" spans="1:61" ht="51.75" customHeight="1">
      <c r="A22" s="76" t="s">
        <v>5</v>
      </c>
      <c r="B22" s="87" t="s">
        <v>99</v>
      </c>
      <c r="C22" s="89" t="s">
        <v>78</v>
      </c>
      <c r="D22" s="21">
        <v>0</v>
      </c>
      <c r="E22" s="48">
        <f>D22*D5</f>
        <v>0</v>
      </c>
      <c r="F22" s="54">
        <v>1</v>
      </c>
      <c r="G22" s="48">
        <f>F22*F5</f>
        <v>2</v>
      </c>
      <c r="H22" s="54">
        <v>0</v>
      </c>
      <c r="I22" s="48">
        <f>H22*H5</f>
        <v>0</v>
      </c>
      <c r="J22" s="54">
        <v>0</v>
      </c>
      <c r="K22" s="22">
        <f>J22*J5</f>
        <v>0</v>
      </c>
      <c r="L22" s="21">
        <v>0</v>
      </c>
      <c r="M22" s="3">
        <f>L22*L5</f>
        <v>0</v>
      </c>
      <c r="N22" s="2">
        <v>0</v>
      </c>
      <c r="O22" s="48">
        <f>N22*N5</f>
        <v>0</v>
      </c>
      <c r="P22" s="54">
        <v>2</v>
      </c>
      <c r="Q22" s="48">
        <f>P22*P5</f>
        <v>4</v>
      </c>
      <c r="R22" s="54">
        <v>0</v>
      </c>
      <c r="S22" s="48">
        <f>R22*R5</f>
        <v>0</v>
      </c>
      <c r="T22" s="54">
        <v>0</v>
      </c>
      <c r="U22" s="48">
        <f>T22*T5</f>
        <v>0</v>
      </c>
      <c r="V22" s="54">
        <v>0</v>
      </c>
      <c r="W22" s="48">
        <f>V22*V5</f>
        <v>0</v>
      </c>
      <c r="X22" s="54">
        <v>0</v>
      </c>
      <c r="Y22" s="48">
        <f>X22*X5</f>
        <v>0</v>
      </c>
      <c r="Z22" s="54">
        <v>0</v>
      </c>
      <c r="AA22" s="48">
        <f>Z22*Z5</f>
        <v>0</v>
      </c>
      <c r="AB22" s="54">
        <v>0</v>
      </c>
      <c r="AC22" s="36">
        <f>AB22*AB5</f>
        <v>0</v>
      </c>
      <c r="AD22" s="60">
        <v>0</v>
      </c>
      <c r="AE22" s="3">
        <f>AD22*AD5</f>
        <v>0</v>
      </c>
      <c r="AF22" s="2">
        <v>0</v>
      </c>
      <c r="AG22" s="48">
        <f>AF22*AF5</f>
        <v>0</v>
      </c>
      <c r="AH22" s="54">
        <v>0</v>
      </c>
      <c r="AI22" s="3">
        <f>AH22*AH5</f>
        <v>0</v>
      </c>
      <c r="AJ22" s="2">
        <v>0</v>
      </c>
      <c r="AK22" s="48">
        <f>AJ22*AJ5</f>
        <v>0</v>
      </c>
      <c r="AL22" s="54">
        <v>0</v>
      </c>
      <c r="AM22" s="3">
        <f>AL22*AL5</f>
        <v>0</v>
      </c>
      <c r="AN22" s="2">
        <v>0</v>
      </c>
      <c r="AO22" s="3">
        <f>AN22*AN5</f>
        <v>0</v>
      </c>
      <c r="AP22" s="2">
        <v>0</v>
      </c>
      <c r="AQ22" s="48">
        <f>AP22*AP5</f>
        <v>0</v>
      </c>
      <c r="AR22" s="54">
        <v>0</v>
      </c>
      <c r="AS22" s="3">
        <f>AR22*AR5</f>
        <v>0</v>
      </c>
      <c r="AT22" s="2">
        <v>0</v>
      </c>
      <c r="AU22" s="48">
        <f>AT22*AT5</f>
        <v>0</v>
      </c>
      <c r="AV22" s="54">
        <v>0</v>
      </c>
      <c r="AW22" s="3">
        <f>AV22*AV5</f>
        <v>0</v>
      </c>
      <c r="AX22" s="2">
        <v>0</v>
      </c>
      <c r="AY22" s="48">
        <f>AX22*AX5</f>
        <v>0</v>
      </c>
      <c r="AZ22" s="54">
        <v>0</v>
      </c>
      <c r="BA22" s="48">
        <f>AZ22*AZ5</f>
        <v>0</v>
      </c>
      <c r="BB22" s="54">
        <v>0</v>
      </c>
      <c r="BC22" s="48">
        <f>BB22*BB5</f>
        <v>0</v>
      </c>
      <c r="BD22" s="54">
        <v>0</v>
      </c>
      <c r="BE22" s="22">
        <f>BD22*BD5</f>
        <v>0</v>
      </c>
      <c r="BF22" s="66">
        <f t="shared" si="2"/>
        <v>6</v>
      </c>
      <c r="BG22" s="4">
        <f t="shared" si="3"/>
        <v>1</v>
      </c>
      <c r="BH22" s="222">
        <v>1</v>
      </c>
      <c r="BI22" s="42">
        <f t="shared" si="4"/>
        <v>0</v>
      </c>
    </row>
    <row r="23" spans="1:61" ht="51.75" customHeight="1" thickBot="1">
      <c r="A23" s="77" t="s">
        <v>8</v>
      </c>
      <c r="B23" s="87" t="s">
        <v>100</v>
      </c>
      <c r="C23" s="90" t="s">
        <v>120</v>
      </c>
      <c r="D23" s="23">
        <v>0</v>
      </c>
      <c r="E23" s="49">
        <f>D23*D5</f>
        <v>0</v>
      </c>
      <c r="F23" s="55">
        <v>0</v>
      </c>
      <c r="G23" s="49">
        <f>F23*F5</f>
        <v>0</v>
      </c>
      <c r="H23" s="55">
        <v>0</v>
      </c>
      <c r="I23" s="49">
        <f>H23*H5</f>
        <v>0</v>
      </c>
      <c r="J23" s="55">
        <v>0</v>
      </c>
      <c r="K23" s="24">
        <f>J23*J5</f>
        <v>0</v>
      </c>
      <c r="L23" s="23">
        <v>0</v>
      </c>
      <c r="M23" s="7">
        <f>L23*L5</f>
        <v>0</v>
      </c>
      <c r="N23" s="6">
        <v>0</v>
      </c>
      <c r="O23" s="49">
        <f>N23*N5</f>
        <v>0</v>
      </c>
      <c r="P23" s="55">
        <v>0</v>
      </c>
      <c r="Q23" s="49">
        <f>P23*P5</f>
        <v>0</v>
      </c>
      <c r="R23" s="55">
        <v>0</v>
      </c>
      <c r="S23" s="49">
        <f>R23*R5</f>
        <v>0</v>
      </c>
      <c r="T23" s="55">
        <v>0</v>
      </c>
      <c r="U23" s="49">
        <f>T23*T5</f>
        <v>0</v>
      </c>
      <c r="V23" s="55">
        <v>0</v>
      </c>
      <c r="W23" s="49">
        <f>V23*V5</f>
        <v>0</v>
      </c>
      <c r="X23" s="55">
        <v>9</v>
      </c>
      <c r="Y23" s="49">
        <f>X23*X5</f>
        <v>0</v>
      </c>
      <c r="Z23" s="55">
        <v>9</v>
      </c>
      <c r="AA23" s="49">
        <f>Z23*Z5</f>
        <v>0</v>
      </c>
      <c r="AB23" s="55">
        <v>0</v>
      </c>
      <c r="AC23" s="37">
        <f>AB23*AB5</f>
        <v>0</v>
      </c>
      <c r="AD23" s="61">
        <v>0</v>
      </c>
      <c r="AE23" s="7">
        <f>AD23*AD5</f>
        <v>0</v>
      </c>
      <c r="AF23" s="6">
        <v>0</v>
      </c>
      <c r="AG23" s="49">
        <f>AF23*AF5</f>
        <v>0</v>
      </c>
      <c r="AH23" s="55">
        <v>0</v>
      </c>
      <c r="AI23" s="7">
        <f>AH23*AH5</f>
        <v>0</v>
      </c>
      <c r="AJ23" s="6">
        <v>0</v>
      </c>
      <c r="AK23" s="49">
        <f>AJ23*AJ5</f>
        <v>0</v>
      </c>
      <c r="AL23" s="55">
        <v>0</v>
      </c>
      <c r="AM23" s="7">
        <f>AL23*AL5</f>
        <v>0</v>
      </c>
      <c r="AN23" s="6">
        <v>0</v>
      </c>
      <c r="AO23" s="7">
        <f>AN23*AN5</f>
        <v>0</v>
      </c>
      <c r="AP23" s="6">
        <v>0</v>
      </c>
      <c r="AQ23" s="49">
        <f>AP23*AP5</f>
        <v>0</v>
      </c>
      <c r="AR23" s="55">
        <v>0</v>
      </c>
      <c r="AS23" s="7">
        <f>AR23*AR5</f>
        <v>0</v>
      </c>
      <c r="AT23" s="6">
        <v>3</v>
      </c>
      <c r="AU23" s="49">
        <f>AT23*AT5</f>
        <v>0</v>
      </c>
      <c r="AV23" s="55">
        <v>0</v>
      </c>
      <c r="AW23" s="7">
        <f>AV23*AV5</f>
        <v>0</v>
      </c>
      <c r="AX23" s="6">
        <v>0</v>
      </c>
      <c r="AY23" s="49">
        <f>AX23*AX5</f>
        <v>0</v>
      </c>
      <c r="AZ23" s="55">
        <v>9</v>
      </c>
      <c r="BA23" s="49">
        <f>AZ23*AZ5</f>
        <v>0</v>
      </c>
      <c r="BB23" s="55">
        <v>9</v>
      </c>
      <c r="BC23" s="49">
        <f>BB23*BB5</f>
        <v>0</v>
      </c>
      <c r="BD23" s="55">
        <v>0</v>
      </c>
      <c r="BE23" s="24">
        <f>BD23*BD5</f>
        <v>0</v>
      </c>
      <c r="BF23" s="67">
        <f t="shared" si="2"/>
        <v>0</v>
      </c>
      <c r="BG23" s="8">
        <f t="shared" si="3"/>
        <v>0</v>
      </c>
      <c r="BH23" s="223">
        <v>0</v>
      </c>
      <c r="BI23" s="44">
        <f t="shared" si="4"/>
        <v>0</v>
      </c>
    </row>
    <row r="24" spans="1:61" ht="51.75" customHeight="1">
      <c r="A24" s="78" t="s">
        <v>51</v>
      </c>
      <c r="B24" s="87" t="s">
        <v>101</v>
      </c>
      <c r="C24" s="91" t="s">
        <v>121</v>
      </c>
      <c r="D24" s="25">
        <v>0</v>
      </c>
      <c r="E24" s="50">
        <f>D24*D5</f>
        <v>0</v>
      </c>
      <c r="F24" s="56">
        <v>0</v>
      </c>
      <c r="G24" s="50">
        <f>F24*F5</f>
        <v>0</v>
      </c>
      <c r="H24" s="56">
        <v>0</v>
      </c>
      <c r="I24" s="50">
        <f>H24*H5</f>
        <v>0</v>
      </c>
      <c r="J24" s="56">
        <v>0</v>
      </c>
      <c r="K24" s="26">
        <f>J24*J5</f>
        <v>0</v>
      </c>
      <c r="L24" s="25">
        <v>0</v>
      </c>
      <c r="M24" s="10">
        <f>L24*L5</f>
        <v>0</v>
      </c>
      <c r="N24" s="9">
        <v>0</v>
      </c>
      <c r="O24" s="50">
        <f>N24*N5</f>
        <v>0</v>
      </c>
      <c r="P24" s="56">
        <v>0</v>
      </c>
      <c r="Q24" s="50">
        <f>P24*P5</f>
        <v>0</v>
      </c>
      <c r="R24" s="56">
        <v>0</v>
      </c>
      <c r="S24" s="50">
        <f>R24*R5</f>
        <v>0</v>
      </c>
      <c r="T24" s="56">
        <v>0</v>
      </c>
      <c r="U24" s="50">
        <f>T24*T5</f>
        <v>0</v>
      </c>
      <c r="V24" s="56">
        <v>3</v>
      </c>
      <c r="W24" s="50">
        <f>V24*V5</f>
        <v>0</v>
      </c>
      <c r="X24" s="56">
        <v>0</v>
      </c>
      <c r="Y24" s="50">
        <f>X24*X5</f>
        <v>0</v>
      </c>
      <c r="Z24" s="56">
        <v>0</v>
      </c>
      <c r="AA24" s="50">
        <f>Z24*Z5</f>
        <v>0</v>
      </c>
      <c r="AB24" s="56">
        <v>0</v>
      </c>
      <c r="AC24" s="38">
        <f>AB24*AB5</f>
        <v>0</v>
      </c>
      <c r="AD24" s="62">
        <v>0</v>
      </c>
      <c r="AE24" s="10">
        <f>AD24*AD5</f>
        <v>0</v>
      </c>
      <c r="AF24" s="9">
        <v>0</v>
      </c>
      <c r="AG24" s="50">
        <f>AF24*AF5</f>
        <v>0</v>
      </c>
      <c r="AH24" s="56">
        <v>0</v>
      </c>
      <c r="AI24" s="10">
        <f>AH24*AH5</f>
        <v>0</v>
      </c>
      <c r="AJ24" s="9">
        <v>0</v>
      </c>
      <c r="AK24" s="50">
        <f>AJ24*AJ5</f>
        <v>0</v>
      </c>
      <c r="AL24" s="56">
        <v>0</v>
      </c>
      <c r="AM24" s="10">
        <f>AL24*AL5</f>
        <v>0</v>
      </c>
      <c r="AN24" s="9">
        <v>0</v>
      </c>
      <c r="AO24" s="10">
        <f>AN24*AN5</f>
        <v>0</v>
      </c>
      <c r="AP24" s="9">
        <v>0</v>
      </c>
      <c r="AQ24" s="50">
        <f>AP24*AP5</f>
        <v>0</v>
      </c>
      <c r="AR24" s="56">
        <v>0</v>
      </c>
      <c r="AS24" s="10">
        <f>AR24*AR5</f>
        <v>0</v>
      </c>
      <c r="AT24" s="9">
        <v>0</v>
      </c>
      <c r="AU24" s="50">
        <f>AT24*AT5</f>
        <v>0</v>
      </c>
      <c r="AV24" s="56">
        <v>2</v>
      </c>
      <c r="AW24" s="10">
        <f>AV24*AV5</f>
        <v>0</v>
      </c>
      <c r="AX24" s="9">
        <v>4</v>
      </c>
      <c r="AY24" s="50">
        <f>AX24*AX5</f>
        <v>0</v>
      </c>
      <c r="AZ24" s="56">
        <v>0</v>
      </c>
      <c r="BA24" s="50">
        <f>AZ24*AZ5</f>
        <v>0</v>
      </c>
      <c r="BB24" s="56">
        <v>0</v>
      </c>
      <c r="BC24" s="50">
        <f>BB24*BB5</f>
        <v>0</v>
      </c>
      <c r="BD24" s="56">
        <v>0</v>
      </c>
      <c r="BE24" s="26">
        <f>BD24*BD5</f>
        <v>0</v>
      </c>
      <c r="BF24" s="68">
        <f t="shared" si="2"/>
        <v>0</v>
      </c>
      <c r="BG24" s="11"/>
      <c r="BH24" s="224"/>
      <c r="BI24" s="46"/>
    </row>
    <row r="25" spans="1:61" ht="51.75" customHeight="1">
      <c r="A25" s="79" t="s">
        <v>52</v>
      </c>
      <c r="B25" s="87" t="s">
        <v>102</v>
      </c>
      <c r="C25" s="89" t="s">
        <v>122</v>
      </c>
      <c r="D25" s="21">
        <v>0</v>
      </c>
      <c r="E25" s="48">
        <f>D25*D5</f>
        <v>0</v>
      </c>
      <c r="F25" s="54">
        <v>0</v>
      </c>
      <c r="G25" s="48">
        <f>F25*F5</f>
        <v>0</v>
      </c>
      <c r="H25" s="54">
        <v>0</v>
      </c>
      <c r="I25" s="48">
        <f>H25*H5</f>
        <v>0</v>
      </c>
      <c r="J25" s="54">
        <v>0</v>
      </c>
      <c r="K25" s="22">
        <f>J25*J5</f>
        <v>0</v>
      </c>
      <c r="L25" s="21">
        <v>0</v>
      </c>
      <c r="M25" s="3">
        <f>L25*L5</f>
        <v>0</v>
      </c>
      <c r="N25" s="2">
        <v>0</v>
      </c>
      <c r="O25" s="48">
        <f>N25*N5</f>
        <v>0</v>
      </c>
      <c r="P25" s="54">
        <v>0</v>
      </c>
      <c r="Q25" s="48">
        <f>P25*P5</f>
        <v>0</v>
      </c>
      <c r="R25" s="54">
        <v>0</v>
      </c>
      <c r="S25" s="48">
        <f>R25*R5</f>
        <v>0</v>
      </c>
      <c r="T25" s="54">
        <v>0</v>
      </c>
      <c r="U25" s="48">
        <f>T25*T5</f>
        <v>0</v>
      </c>
      <c r="V25" s="54">
        <v>4</v>
      </c>
      <c r="W25" s="48">
        <f>V25*V5</f>
        <v>0</v>
      </c>
      <c r="X25" s="54">
        <v>0</v>
      </c>
      <c r="Y25" s="48">
        <f>X25*X5</f>
        <v>0</v>
      </c>
      <c r="Z25" s="54">
        <v>0</v>
      </c>
      <c r="AA25" s="48">
        <f>Z25*Z5</f>
        <v>0</v>
      </c>
      <c r="AB25" s="54">
        <v>0</v>
      </c>
      <c r="AC25" s="36">
        <f>AB25*AB5</f>
        <v>0</v>
      </c>
      <c r="AD25" s="60">
        <v>0</v>
      </c>
      <c r="AE25" s="3">
        <f>AD25*AD5</f>
        <v>0</v>
      </c>
      <c r="AF25" s="2">
        <v>0</v>
      </c>
      <c r="AG25" s="48">
        <f>AF25*AF5</f>
        <v>0</v>
      </c>
      <c r="AH25" s="54">
        <v>0</v>
      </c>
      <c r="AI25" s="3">
        <f>AH25*AH5</f>
        <v>0</v>
      </c>
      <c r="AJ25" s="2">
        <v>0</v>
      </c>
      <c r="AK25" s="48">
        <f>AJ25*AJ5</f>
        <v>0</v>
      </c>
      <c r="AL25" s="54">
        <v>0</v>
      </c>
      <c r="AM25" s="3">
        <f>AL25*AL5</f>
        <v>0</v>
      </c>
      <c r="AN25" s="2">
        <v>0</v>
      </c>
      <c r="AO25" s="3">
        <f>AN25*AN5</f>
        <v>0</v>
      </c>
      <c r="AP25" s="2">
        <v>0</v>
      </c>
      <c r="AQ25" s="48">
        <f>AP25*AP5</f>
        <v>0</v>
      </c>
      <c r="AR25" s="54">
        <v>0</v>
      </c>
      <c r="AS25" s="3">
        <f>AR25*AR5</f>
        <v>0</v>
      </c>
      <c r="AT25" s="2">
        <v>0</v>
      </c>
      <c r="AU25" s="48">
        <f>AT25*AT5</f>
        <v>0</v>
      </c>
      <c r="AV25" s="54">
        <v>6</v>
      </c>
      <c r="AW25" s="3">
        <f>AV25*AV5</f>
        <v>0</v>
      </c>
      <c r="AX25" s="2">
        <v>2</v>
      </c>
      <c r="AY25" s="48">
        <f>AX25*AX5</f>
        <v>0</v>
      </c>
      <c r="AZ25" s="54">
        <v>0</v>
      </c>
      <c r="BA25" s="48">
        <f>AZ25*AZ5</f>
        <v>0</v>
      </c>
      <c r="BB25" s="54">
        <v>0</v>
      </c>
      <c r="BC25" s="48">
        <f>BB25*BB5</f>
        <v>0</v>
      </c>
      <c r="BD25" s="54">
        <v>0</v>
      </c>
      <c r="BE25" s="22">
        <f>BD25*BD5</f>
        <v>0</v>
      </c>
      <c r="BF25" s="69">
        <f t="shared" si="2"/>
        <v>0</v>
      </c>
      <c r="BG25" s="4"/>
      <c r="BH25" s="225"/>
      <c r="BI25" s="42"/>
    </row>
    <row r="26" spans="1:61" ht="51.75" customHeight="1">
      <c r="A26" s="79" t="s">
        <v>53</v>
      </c>
      <c r="B26" s="87" t="s">
        <v>103</v>
      </c>
      <c r="C26" s="89" t="s">
        <v>123</v>
      </c>
      <c r="D26" s="21">
        <v>0</v>
      </c>
      <c r="E26" s="48">
        <f>D26*D5</f>
        <v>0</v>
      </c>
      <c r="F26" s="54">
        <v>0</v>
      </c>
      <c r="G26" s="48">
        <f>F26*F5</f>
        <v>0</v>
      </c>
      <c r="H26" s="54">
        <v>0</v>
      </c>
      <c r="I26" s="48">
        <f>H26*H5</f>
        <v>0</v>
      </c>
      <c r="J26" s="54">
        <v>0</v>
      </c>
      <c r="K26" s="22">
        <f>J26*J5</f>
        <v>0</v>
      </c>
      <c r="L26" s="21">
        <v>0</v>
      </c>
      <c r="M26" s="3">
        <f>L26*L5</f>
        <v>0</v>
      </c>
      <c r="N26" s="2">
        <v>0</v>
      </c>
      <c r="O26" s="48">
        <f>N26*N5</f>
        <v>0</v>
      </c>
      <c r="P26" s="54">
        <v>0</v>
      </c>
      <c r="Q26" s="48">
        <f>P26*P5</f>
        <v>0</v>
      </c>
      <c r="R26" s="54">
        <v>0</v>
      </c>
      <c r="S26" s="48">
        <f>R26*R5</f>
        <v>0</v>
      </c>
      <c r="T26" s="54">
        <v>0</v>
      </c>
      <c r="U26" s="48">
        <f>T26*T5</f>
        <v>0</v>
      </c>
      <c r="V26" s="54">
        <v>3</v>
      </c>
      <c r="W26" s="48">
        <f>V26*V5</f>
        <v>0</v>
      </c>
      <c r="X26" s="54">
        <v>0</v>
      </c>
      <c r="Y26" s="48">
        <f>X26*X5</f>
        <v>0</v>
      </c>
      <c r="Z26" s="54">
        <v>0</v>
      </c>
      <c r="AA26" s="48">
        <f>Z26*Z5</f>
        <v>0</v>
      </c>
      <c r="AB26" s="54">
        <v>0</v>
      </c>
      <c r="AC26" s="36">
        <f>AB26*AB5</f>
        <v>0</v>
      </c>
      <c r="AD26" s="60">
        <v>0</v>
      </c>
      <c r="AE26" s="3">
        <f>AD26*AD5</f>
        <v>0</v>
      </c>
      <c r="AF26" s="2">
        <v>0</v>
      </c>
      <c r="AG26" s="48">
        <f>AF26*AF5</f>
        <v>0</v>
      </c>
      <c r="AH26" s="54">
        <v>0</v>
      </c>
      <c r="AI26" s="3">
        <f>AH26*AH5</f>
        <v>0</v>
      </c>
      <c r="AJ26" s="2">
        <v>0</v>
      </c>
      <c r="AK26" s="48">
        <f>AJ26*AJ5</f>
        <v>0</v>
      </c>
      <c r="AL26" s="54">
        <v>0</v>
      </c>
      <c r="AM26" s="3">
        <f>AL26*AL5</f>
        <v>0</v>
      </c>
      <c r="AN26" s="2">
        <v>0</v>
      </c>
      <c r="AO26" s="3">
        <f>AN26*AN5</f>
        <v>0</v>
      </c>
      <c r="AP26" s="2">
        <v>0</v>
      </c>
      <c r="AQ26" s="48">
        <f>AP26*AP5</f>
        <v>0</v>
      </c>
      <c r="AR26" s="54">
        <v>0</v>
      </c>
      <c r="AS26" s="3">
        <f>AR26*AR5</f>
        <v>0</v>
      </c>
      <c r="AT26" s="2">
        <v>0</v>
      </c>
      <c r="AU26" s="48">
        <f>AT26*AT5</f>
        <v>0</v>
      </c>
      <c r="AV26" s="54">
        <v>2</v>
      </c>
      <c r="AW26" s="3">
        <f>AV26*AV5</f>
        <v>0</v>
      </c>
      <c r="AX26" s="2">
        <v>4</v>
      </c>
      <c r="AY26" s="48">
        <f>AX26*AX5</f>
        <v>0</v>
      </c>
      <c r="AZ26" s="54">
        <v>0</v>
      </c>
      <c r="BA26" s="48">
        <f>AZ26*AZ5</f>
        <v>0</v>
      </c>
      <c r="BB26" s="54">
        <v>0</v>
      </c>
      <c r="BC26" s="48">
        <f>BB26*BB5</f>
        <v>0</v>
      </c>
      <c r="BD26" s="54">
        <v>0</v>
      </c>
      <c r="BE26" s="22">
        <f>BD26*BD5</f>
        <v>0</v>
      </c>
      <c r="BF26" s="69">
        <f t="shared" si="2"/>
        <v>0</v>
      </c>
      <c r="BG26" s="4"/>
      <c r="BH26" s="225"/>
      <c r="BI26" s="42"/>
    </row>
    <row r="27" spans="1:61" ht="51.75" customHeight="1">
      <c r="A27" s="79" t="s">
        <v>54</v>
      </c>
      <c r="B27" s="87" t="s">
        <v>104</v>
      </c>
      <c r="C27" s="89" t="s">
        <v>124</v>
      </c>
      <c r="D27" s="21">
        <v>0</v>
      </c>
      <c r="E27" s="48">
        <f>D27*D5</f>
        <v>0</v>
      </c>
      <c r="F27" s="54">
        <v>0</v>
      </c>
      <c r="G27" s="48">
        <f>F27*F5</f>
        <v>0</v>
      </c>
      <c r="H27" s="54">
        <v>0</v>
      </c>
      <c r="I27" s="48">
        <f>H27*H5</f>
        <v>0</v>
      </c>
      <c r="J27" s="54">
        <v>0</v>
      </c>
      <c r="K27" s="22">
        <f>J27*J5</f>
        <v>0</v>
      </c>
      <c r="L27" s="21">
        <v>0</v>
      </c>
      <c r="M27" s="3">
        <f>L27*L5</f>
        <v>0</v>
      </c>
      <c r="N27" s="2">
        <v>0</v>
      </c>
      <c r="O27" s="48">
        <f>N27*N5</f>
        <v>0</v>
      </c>
      <c r="P27" s="54">
        <v>0</v>
      </c>
      <c r="Q27" s="48">
        <f>P27*P5</f>
        <v>0</v>
      </c>
      <c r="R27" s="54">
        <v>0</v>
      </c>
      <c r="S27" s="48">
        <f>R27*R5</f>
        <v>0</v>
      </c>
      <c r="T27" s="54">
        <v>0</v>
      </c>
      <c r="U27" s="48">
        <f>T27*T5</f>
        <v>0</v>
      </c>
      <c r="V27" s="54">
        <v>1</v>
      </c>
      <c r="W27" s="48">
        <f>V27*V5</f>
        <v>0</v>
      </c>
      <c r="X27" s="54">
        <v>0</v>
      </c>
      <c r="Y27" s="48">
        <f>X27*X5</f>
        <v>0</v>
      </c>
      <c r="Z27" s="54">
        <v>0</v>
      </c>
      <c r="AA27" s="48">
        <f>Z27*Z5</f>
        <v>0</v>
      </c>
      <c r="AB27" s="54">
        <v>0</v>
      </c>
      <c r="AC27" s="36">
        <f>AB27*AB5</f>
        <v>0</v>
      </c>
      <c r="AD27" s="60">
        <v>0</v>
      </c>
      <c r="AE27" s="3">
        <f>AD27*AD5</f>
        <v>0</v>
      </c>
      <c r="AF27" s="2">
        <v>0</v>
      </c>
      <c r="AG27" s="48">
        <f>AF27*AF5</f>
        <v>0</v>
      </c>
      <c r="AH27" s="54">
        <v>0</v>
      </c>
      <c r="AI27" s="3">
        <f>AH27*AH5</f>
        <v>0</v>
      </c>
      <c r="AJ27" s="2">
        <v>0</v>
      </c>
      <c r="AK27" s="48">
        <f>AJ27*AJ5</f>
        <v>0</v>
      </c>
      <c r="AL27" s="54">
        <v>0</v>
      </c>
      <c r="AM27" s="3">
        <f>AL27*AL5</f>
        <v>0</v>
      </c>
      <c r="AN27" s="2">
        <v>0</v>
      </c>
      <c r="AO27" s="3">
        <f>AN27*AN5</f>
        <v>0</v>
      </c>
      <c r="AP27" s="2">
        <v>0</v>
      </c>
      <c r="AQ27" s="48">
        <f>AP27*AP5</f>
        <v>0</v>
      </c>
      <c r="AR27" s="54">
        <v>0</v>
      </c>
      <c r="AS27" s="3">
        <f>AR27*AR5</f>
        <v>0</v>
      </c>
      <c r="AT27" s="2">
        <v>0</v>
      </c>
      <c r="AU27" s="48">
        <f>AT27*AT5</f>
        <v>0</v>
      </c>
      <c r="AV27" s="54">
        <v>1</v>
      </c>
      <c r="AW27" s="3">
        <f>AV27*AV5</f>
        <v>0</v>
      </c>
      <c r="AX27" s="2">
        <v>1</v>
      </c>
      <c r="AY27" s="48">
        <f>AX27*AX5</f>
        <v>0</v>
      </c>
      <c r="AZ27" s="54">
        <v>0</v>
      </c>
      <c r="BA27" s="48">
        <f>AZ27*AZ5</f>
        <v>0</v>
      </c>
      <c r="BB27" s="54">
        <v>0</v>
      </c>
      <c r="BC27" s="48">
        <f>BB27*BB5</f>
        <v>0</v>
      </c>
      <c r="BD27" s="54">
        <v>0</v>
      </c>
      <c r="BE27" s="22">
        <f>BD27*BD5</f>
        <v>0</v>
      </c>
      <c r="BF27" s="69">
        <f t="shared" si="2"/>
        <v>0</v>
      </c>
      <c r="BG27" s="4"/>
      <c r="BH27" s="225"/>
      <c r="BI27" s="42"/>
    </row>
    <row r="28" spans="1:61" ht="51.75" customHeight="1" thickBot="1">
      <c r="A28" s="80" t="s">
        <v>55</v>
      </c>
      <c r="B28" s="87" t="s">
        <v>105</v>
      </c>
      <c r="C28" s="92" t="s">
        <v>125</v>
      </c>
      <c r="D28" s="27">
        <v>0</v>
      </c>
      <c r="E28" s="51">
        <f>D28*D5</f>
        <v>0</v>
      </c>
      <c r="F28" s="57">
        <v>0</v>
      </c>
      <c r="G28" s="51">
        <f>F28*F5</f>
        <v>0</v>
      </c>
      <c r="H28" s="57">
        <v>0</v>
      </c>
      <c r="I28" s="51">
        <f>H28*H5</f>
        <v>0</v>
      </c>
      <c r="J28" s="57">
        <v>0</v>
      </c>
      <c r="K28" s="28">
        <f>J28*J5</f>
        <v>0</v>
      </c>
      <c r="L28" s="27">
        <v>0</v>
      </c>
      <c r="M28" s="13">
        <f>L28*L5</f>
        <v>0</v>
      </c>
      <c r="N28" s="12">
        <v>0</v>
      </c>
      <c r="O28" s="51">
        <f>N28*N5</f>
        <v>0</v>
      </c>
      <c r="P28" s="57">
        <v>0</v>
      </c>
      <c r="Q28" s="51">
        <f>P28*P5</f>
        <v>0</v>
      </c>
      <c r="R28" s="57">
        <v>0</v>
      </c>
      <c r="S28" s="51">
        <f>R28*R5</f>
        <v>0</v>
      </c>
      <c r="T28" s="57">
        <v>0</v>
      </c>
      <c r="U28" s="51">
        <f>T28*T5</f>
        <v>0</v>
      </c>
      <c r="V28" s="57">
        <v>1</v>
      </c>
      <c r="W28" s="51">
        <f>V28*V5</f>
        <v>0</v>
      </c>
      <c r="X28" s="57">
        <v>0</v>
      </c>
      <c r="Y28" s="51">
        <f>X28*X5</f>
        <v>0</v>
      </c>
      <c r="Z28" s="57">
        <v>0</v>
      </c>
      <c r="AA28" s="51">
        <f>Z28*Z5</f>
        <v>0</v>
      </c>
      <c r="AB28" s="57">
        <v>0</v>
      </c>
      <c r="AC28" s="39">
        <f>AB28*AB5</f>
        <v>0</v>
      </c>
      <c r="AD28" s="63">
        <v>0</v>
      </c>
      <c r="AE28" s="13">
        <f>AD28*AD5</f>
        <v>0</v>
      </c>
      <c r="AF28" s="12">
        <v>0</v>
      </c>
      <c r="AG28" s="51">
        <f>AF28*AF5</f>
        <v>0</v>
      </c>
      <c r="AH28" s="57">
        <v>0</v>
      </c>
      <c r="AI28" s="13">
        <f>AH28*AH5</f>
        <v>0</v>
      </c>
      <c r="AJ28" s="12">
        <v>0</v>
      </c>
      <c r="AK28" s="51">
        <f>AJ28*AJ5</f>
        <v>0</v>
      </c>
      <c r="AL28" s="57">
        <v>0</v>
      </c>
      <c r="AM28" s="13">
        <f>AL28*AL5</f>
        <v>0</v>
      </c>
      <c r="AN28" s="12">
        <v>0</v>
      </c>
      <c r="AO28" s="13">
        <f>AN28*AN5</f>
        <v>0</v>
      </c>
      <c r="AP28" s="12">
        <v>0</v>
      </c>
      <c r="AQ28" s="51">
        <f>AP28*AP5</f>
        <v>0</v>
      </c>
      <c r="AR28" s="57">
        <v>0</v>
      </c>
      <c r="AS28" s="13">
        <f>AR28*AR5</f>
        <v>0</v>
      </c>
      <c r="AT28" s="12">
        <v>0</v>
      </c>
      <c r="AU28" s="51">
        <f>AT28*AT5</f>
        <v>0</v>
      </c>
      <c r="AV28" s="57">
        <v>2</v>
      </c>
      <c r="AW28" s="13">
        <f>AV28*AV5</f>
        <v>0</v>
      </c>
      <c r="AX28" s="12">
        <v>2</v>
      </c>
      <c r="AY28" s="51">
        <f>AX28*AX5</f>
        <v>0</v>
      </c>
      <c r="AZ28" s="57">
        <v>0</v>
      </c>
      <c r="BA28" s="51">
        <f>AZ28*AZ5</f>
        <v>0</v>
      </c>
      <c r="BB28" s="57">
        <v>0</v>
      </c>
      <c r="BC28" s="51">
        <f>BB28*BB5</f>
        <v>0</v>
      </c>
      <c r="BD28" s="57">
        <v>0</v>
      </c>
      <c r="BE28" s="28">
        <f>BD28*BD5</f>
        <v>0</v>
      </c>
      <c r="BF28" s="70">
        <f>BE28+BC28+BA28+AY28+AW28+AU28+AS28+AQ28+AO28+AM28+AK28+AI28+AG28+AE28+AC28+AA28+Y28+W28+U28+S28+Q28+O28+M28+K28+I28+G28+E28+BF27+BF26+BF25+BF24</f>
        <v>0</v>
      </c>
      <c r="BG28" s="14">
        <f t="shared" si="3"/>
        <v>0</v>
      </c>
      <c r="BH28" s="226">
        <v>0</v>
      </c>
      <c r="BI28" s="47">
        <f t="shared" si="4"/>
        <v>0</v>
      </c>
    </row>
    <row r="29" spans="1:61" ht="51.75" customHeight="1">
      <c r="A29" s="81" t="s">
        <v>61</v>
      </c>
      <c r="B29" s="87" t="s">
        <v>106</v>
      </c>
      <c r="C29" s="93" t="s">
        <v>126</v>
      </c>
      <c r="D29" s="29">
        <v>0</v>
      </c>
      <c r="E29" s="52">
        <f>D29*D5</f>
        <v>0</v>
      </c>
      <c r="F29" s="58">
        <v>0</v>
      </c>
      <c r="G29" s="52">
        <f>F29*F5</f>
        <v>0</v>
      </c>
      <c r="H29" s="58">
        <v>0</v>
      </c>
      <c r="I29" s="52">
        <f>H29*H5</f>
        <v>0</v>
      </c>
      <c r="J29" s="58">
        <v>0</v>
      </c>
      <c r="K29" s="30">
        <f>J29*J5</f>
        <v>0</v>
      </c>
      <c r="L29" s="29">
        <v>0</v>
      </c>
      <c r="M29" s="16">
        <f>L29*L5</f>
        <v>0</v>
      </c>
      <c r="N29" s="15">
        <v>0</v>
      </c>
      <c r="O29" s="52">
        <f>N29*N5</f>
        <v>0</v>
      </c>
      <c r="P29" s="58">
        <v>0</v>
      </c>
      <c r="Q29" s="52">
        <f>P29*P5</f>
        <v>0</v>
      </c>
      <c r="R29" s="58">
        <v>0</v>
      </c>
      <c r="S29" s="52">
        <f>R29*R5</f>
        <v>0</v>
      </c>
      <c r="T29" s="58">
        <v>0</v>
      </c>
      <c r="U29" s="52">
        <f>T29*T5</f>
        <v>0</v>
      </c>
      <c r="V29" s="58">
        <v>0</v>
      </c>
      <c r="W29" s="52">
        <f>V29*V5</f>
        <v>0</v>
      </c>
      <c r="X29" s="58">
        <v>0</v>
      </c>
      <c r="Y29" s="52">
        <f>X29*X5</f>
        <v>0</v>
      </c>
      <c r="Z29" s="58">
        <v>0</v>
      </c>
      <c r="AA29" s="52">
        <f>Z29*Z5</f>
        <v>0</v>
      </c>
      <c r="AB29" s="58">
        <v>2</v>
      </c>
      <c r="AC29" s="40">
        <f>AB29*AB5</f>
        <v>0</v>
      </c>
      <c r="AD29" s="64">
        <v>0</v>
      </c>
      <c r="AE29" s="16">
        <f>AD29*AD5</f>
        <v>0</v>
      </c>
      <c r="AF29" s="15">
        <v>0</v>
      </c>
      <c r="AG29" s="52">
        <f>AF29*AF5</f>
        <v>0</v>
      </c>
      <c r="AH29" s="58">
        <v>0</v>
      </c>
      <c r="AI29" s="16">
        <f>AH29*AH5</f>
        <v>0</v>
      </c>
      <c r="AJ29" s="15">
        <v>0</v>
      </c>
      <c r="AK29" s="52">
        <f>AJ29*AJ5</f>
        <v>0</v>
      </c>
      <c r="AL29" s="58">
        <v>0</v>
      </c>
      <c r="AM29" s="16">
        <f>AL29*AL5</f>
        <v>0</v>
      </c>
      <c r="AN29" s="15">
        <v>0</v>
      </c>
      <c r="AO29" s="16">
        <f>AN29*AN5</f>
        <v>0</v>
      </c>
      <c r="AP29" s="15">
        <v>0</v>
      </c>
      <c r="AQ29" s="52">
        <f>AP29*AP5</f>
        <v>0</v>
      </c>
      <c r="AR29" s="58">
        <v>0</v>
      </c>
      <c r="AS29" s="16">
        <f>AR29*AR5</f>
        <v>0</v>
      </c>
      <c r="AT29" s="15">
        <v>0</v>
      </c>
      <c r="AU29" s="52">
        <f>AT29*AT5</f>
        <v>0</v>
      </c>
      <c r="AV29" s="58">
        <v>0</v>
      </c>
      <c r="AW29" s="16">
        <f>AV29*AV5</f>
        <v>0</v>
      </c>
      <c r="AX29" s="15">
        <v>0</v>
      </c>
      <c r="AY29" s="52">
        <f>AX29*AX5</f>
        <v>0</v>
      </c>
      <c r="AZ29" s="58">
        <v>0</v>
      </c>
      <c r="BA29" s="52">
        <f>AZ29*AZ5</f>
        <v>0</v>
      </c>
      <c r="BB29" s="58">
        <v>0</v>
      </c>
      <c r="BC29" s="52">
        <f>BB29*BB5</f>
        <v>0</v>
      </c>
      <c r="BD29" s="58">
        <v>3</v>
      </c>
      <c r="BE29" s="30">
        <f>BD29*BD5</f>
        <v>0</v>
      </c>
      <c r="BF29" s="71">
        <f t="shared" si="2"/>
        <v>0</v>
      </c>
      <c r="BG29" s="17">
        <f t="shared" si="3"/>
        <v>0</v>
      </c>
      <c r="BH29" s="227">
        <v>0</v>
      </c>
      <c r="BI29" s="45">
        <f t="shared" si="4"/>
        <v>0</v>
      </c>
    </row>
    <row r="30" spans="1:61" ht="51.75" customHeight="1">
      <c r="A30" s="76" t="s">
        <v>62</v>
      </c>
      <c r="B30" s="87" t="s">
        <v>107</v>
      </c>
      <c r="C30" s="93" t="s">
        <v>127</v>
      </c>
      <c r="D30" s="21">
        <v>0</v>
      </c>
      <c r="E30" s="48">
        <f>D30*D5</f>
        <v>0</v>
      </c>
      <c r="F30" s="54">
        <v>0</v>
      </c>
      <c r="G30" s="48">
        <f>F30*F5</f>
        <v>0</v>
      </c>
      <c r="H30" s="54">
        <v>0</v>
      </c>
      <c r="I30" s="48">
        <f>H30*H5</f>
        <v>0</v>
      </c>
      <c r="J30" s="54">
        <v>0</v>
      </c>
      <c r="K30" s="22">
        <f>J30*J5</f>
        <v>0</v>
      </c>
      <c r="L30" s="21">
        <v>0</v>
      </c>
      <c r="M30" s="3">
        <f>L30*L5</f>
        <v>0</v>
      </c>
      <c r="N30" s="2">
        <v>0</v>
      </c>
      <c r="O30" s="48">
        <f>N30*N5</f>
        <v>0</v>
      </c>
      <c r="P30" s="54">
        <v>0</v>
      </c>
      <c r="Q30" s="48">
        <f>P30*P5</f>
        <v>0</v>
      </c>
      <c r="R30" s="54">
        <v>0</v>
      </c>
      <c r="S30" s="48">
        <f>R30*R5</f>
        <v>0</v>
      </c>
      <c r="T30" s="54">
        <v>0</v>
      </c>
      <c r="U30" s="48">
        <f>T30*T5</f>
        <v>0</v>
      </c>
      <c r="V30" s="54">
        <v>0</v>
      </c>
      <c r="W30" s="48">
        <f>V30*V5</f>
        <v>0</v>
      </c>
      <c r="X30" s="54">
        <v>0</v>
      </c>
      <c r="Y30" s="48">
        <f>X30*X5</f>
        <v>0</v>
      </c>
      <c r="Z30" s="54">
        <v>0</v>
      </c>
      <c r="AA30" s="48">
        <f>Z30*Z5</f>
        <v>0</v>
      </c>
      <c r="AB30" s="54">
        <v>4</v>
      </c>
      <c r="AC30" s="36">
        <f>AB30*AB5</f>
        <v>0</v>
      </c>
      <c r="AD30" s="60">
        <v>0</v>
      </c>
      <c r="AE30" s="3">
        <f>AD30*AD5</f>
        <v>0</v>
      </c>
      <c r="AF30" s="2">
        <v>0</v>
      </c>
      <c r="AG30" s="48">
        <f>AF30*AF5</f>
        <v>0</v>
      </c>
      <c r="AH30" s="54">
        <v>0</v>
      </c>
      <c r="AI30" s="3">
        <f>AH30*AH5</f>
        <v>0</v>
      </c>
      <c r="AJ30" s="2">
        <v>0</v>
      </c>
      <c r="AK30" s="48">
        <f>AJ30*AJ5</f>
        <v>0</v>
      </c>
      <c r="AL30" s="54">
        <v>0</v>
      </c>
      <c r="AM30" s="3">
        <f>AL30*AL5</f>
        <v>0</v>
      </c>
      <c r="AN30" s="2">
        <v>0</v>
      </c>
      <c r="AO30" s="3">
        <f>AN30*AN5</f>
        <v>0</v>
      </c>
      <c r="AP30" s="2">
        <v>0</v>
      </c>
      <c r="AQ30" s="48">
        <f>AP30*AP5</f>
        <v>0</v>
      </c>
      <c r="AR30" s="54">
        <v>0</v>
      </c>
      <c r="AS30" s="3">
        <f>AR30*AR5</f>
        <v>0</v>
      </c>
      <c r="AT30" s="2">
        <v>0</v>
      </c>
      <c r="AU30" s="48">
        <f>AT30*AT5</f>
        <v>0</v>
      </c>
      <c r="AV30" s="54">
        <v>0</v>
      </c>
      <c r="AW30" s="3">
        <f>AV30*AV5</f>
        <v>0</v>
      </c>
      <c r="AX30" s="2">
        <v>0</v>
      </c>
      <c r="AY30" s="48">
        <f>AX30*AX5</f>
        <v>0</v>
      </c>
      <c r="AZ30" s="54">
        <v>0</v>
      </c>
      <c r="BA30" s="48">
        <f>AZ30*AZ5</f>
        <v>0</v>
      </c>
      <c r="BB30" s="54">
        <v>0</v>
      </c>
      <c r="BC30" s="48">
        <f>BB30*BB5</f>
        <v>0</v>
      </c>
      <c r="BD30" s="54">
        <v>0</v>
      </c>
      <c r="BE30" s="22">
        <f>BD30*BD5</f>
        <v>0</v>
      </c>
      <c r="BF30" s="66">
        <f t="shared" si="2"/>
        <v>0</v>
      </c>
      <c r="BG30" s="4">
        <f t="shared" si="3"/>
        <v>0</v>
      </c>
      <c r="BH30" s="222">
        <v>0</v>
      </c>
      <c r="BI30" s="42">
        <f t="shared" si="4"/>
        <v>0</v>
      </c>
    </row>
    <row r="31" spans="1:61" ht="51.75" customHeight="1">
      <c r="A31" s="76" t="s">
        <v>63</v>
      </c>
      <c r="B31" s="87" t="s">
        <v>108</v>
      </c>
      <c r="C31" s="93" t="s">
        <v>128</v>
      </c>
      <c r="D31" s="21">
        <v>0</v>
      </c>
      <c r="E31" s="48">
        <f>D31*D5</f>
        <v>0</v>
      </c>
      <c r="F31" s="54">
        <v>0</v>
      </c>
      <c r="G31" s="48">
        <f>F31*F5</f>
        <v>0</v>
      </c>
      <c r="H31" s="54">
        <v>0</v>
      </c>
      <c r="I31" s="48">
        <f>H31*H5</f>
        <v>0</v>
      </c>
      <c r="J31" s="54">
        <v>0</v>
      </c>
      <c r="K31" s="22">
        <f>J31*J5</f>
        <v>0</v>
      </c>
      <c r="L31" s="21">
        <v>0</v>
      </c>
      <c r="M31" s="3">
        <f>L31*L5</f>
        <v>0</v>
      </c>
      <c r="N31" s="2">
        <v>0</v>
      </c>
      <c r="O31" s="48">
        <f>N31*N5</f>
        <v>0</v>
      </c>
      <c r="P31" s="54">
        <v>0</v>
      </c>
      <c r="Q31" s="48">
        <f>P31*P5</f>
        <v>0</v>
      </c>
      <c r="R31" s="54">
        <v>0</v>
      </c>
      <c r="S31" s="48">
        <f>R31*R5</f>
        <v>0</v>
      </c>
      <c r="T31" s="54">
        <v>0</v>
      </c>
      <c r="U31" s="48">
        <f>T31*T5</f>
        <v>0</v>
      </c>
      <c r="V31" s="54">
        <v>0</v>
      </c>
      <c r="W31" s="48">
        <f>V31*V5</f>
        <v>0</v>
      </c>
      <c r="X31" s="54">
        <v>0</v>
      </c>
      <c r="Y31" s="48">
        <f>X31*X5</f>
        <v>0</v>
      </c>
      <c r="Z31" s="54">
        <v>0</v>
      </c>
      <c r="AA31" s="48">
        <f>Z31*Z5</f>
        <v>0</v>
      </c>
      <c r="AB31" s="54">
        <v>3</v>
      </c>
      <c r="AC31" s="36">
        <f>AB31*AB5</f>
        <v>0</v>
      </c>
      <c r="AD31" s="60">
        <v>0</v>
      </c>
      <c r="AE31" s="3">
        <f>AD31*AD5</f>
        <v>0</v>
      </c>
      <c r="AF31" s="2">
        <v>0</v>
      </c>
      <c r="AG31" s="48">
        <f>AF31*AF5</f>
        <v>0</v>
      </c>
      <c r="AH31" s="54">
        <v>0</v>
      </c>
      <c r="AI31" s="3">
        <f>AH31*AH5</f>
        <v>0</v>
      </c>
      <c r="AJ31" s="2">
        <v>0</v>
      </c>
      <c r="AK31" s="48">
        <f>AJ31*AJ5</f>
        <v>0</v>
      </c>
      <c r="AL31" s="54">
        <v>0</v>
      </c>
      <c r="AM31" s="3">
        <f>AL31*AL5</f>
        <v>0</v>
      </c>
      <c r="AN31" s="2">
        <v>0</v>
      </c>
      <c r="AO31" s="3">
        <f>AN31*AN5</f>
        <v>0</v>
      </c>
      <c r="AP31" s="2">
        <v>0</v>
      </c>
      <c r="AQ31" s="48">
        <f>AP31*AP5</f>
        <v>0</v>
      </c>
      <c r="AR31" s="54">
        <v>0</v>
      </c>
      <c r="AS31" s="3">
        <f>AR31*AR5</f>
        <v>0</v>
      </c>
      <c r="AT31" s="2">
        <v>0</v>
      </c>
      <c r="AU31" s="48">
        <f>AT31*AT5</f>
        <v>0</v>
      </c>
      <c r="AV31" s="54">
        <v>0</v>
      </c>
      <c r="AW31" s="3">
        <f>AV31*AV5</f>
        <v>0</v>
      </c>
      <c r="AX31" s="2">
        <v>0</v>
      </c>
      <c r="AY31" s="48">
        <f>AX31*AX5</f>
        <v>0</v>
      </c>
      <c r="AZ31" s="54">
        <v>0</v>
      </c>
      <c r="BA31" s="48">
        <f>AZ31*AZ5</f>
        <v>0</v>
      </c>
      <c r="BB31" s="54">
        <v>0</v>
      </c>
      <c r="BC31" s="48">
        <f>BB31*BB5</f>
        <v>0</v>
      </c>
      <c r="BD31" s="54">
        <v>2</v>
      </c>
      <c r="BE31" s="22">
        <f>BD31*BD5</f>
        <v>0</v>
      </c>
      <c r="BF31" s="66">
        <f t="shared" si="2"/>
        <v>0</v>
      </c>
      <c r="BG31" s="4">
        <f t="shared" si="3"/>
        <v>0</v>
      </c>
      <c r="BH31" s="222">
        <v>0</v>
      </c>
      <c r="BI31" s="42">
        <f t="shared" si="4"/>
        <v>0</v>
      </c>
    </row>
    <row r="32" spans="1:61" ht="51.75" customHeight="1">
      <c r="A32" s="76" t="s">
        <v>64</v>
      </c>
      <c r="B32" s="87" t="s">
        <v>109</v>
      </c>
      <c r="C32" s="93" t="s">
        <v>80</v>
      </c>
      <c r="D32" s="21">
        <v>0</v>
      </c>
      <c r="E32" s="48">
        <f>D32*D5</f>
        <v>0</v>
      </c>
      <c r="F32" s="54">
        <v>0</v>
      </c>
      <c r="G32" s="48">
        <f>F32*F5</f>
        <v>0</v>
      </c>
      <c r="H32" s="54">
        <v>0</v>
      </c>
      <c r="I32" s="48">
        <f>H32*H5</f>
        <v>0</v>
      </c>
      <c r="J32" s="54">
        <v>0</v>
      </c>
      <c r="K32" s="22">
        <f>J32*J5</f>
        <v>0</v>
      </c>
      <c r="L32" s="21">
        <v>0</v>
      </c>
      <c r="M32" s="3">
        <f>L32*L5</f>
        <v>0</v>
      </c>
      <c r="N32" s="2">
        <v>0</v>
      </c>
      <c r="O32" s="48">
        <f>N32*N5</f>
        <v>0</v>
      </c>
      <c r="P32" s="54">
        <v>0</v>
      </c>
      <c r="Q32" s="48">
        <f>P32*P5</f>
        <v>0</v>
      </c>
      <c r="R32" s="54">
        <v>0</v>
      </c>
      <c r="S32" s="48">
        <f>R32*R5</f>
        <v>0</v>
      </c>
      <c r="T32" s="54">
        <v>0</v>
      </c>
      <c r="U32" s="48">
        <f>T32*T5</f>
        <v>0</v>
      </c>
      <c r="V32" s="54">
        <v>0</v>
      </c>
      <c r="W32" s="48">
        <f>V32*V5</f>
        <v>0</v>
      </c>
      <c r="X32" s="54">
        <v>0</v>
      </c>
      <c r="Y32" s="48">
        <f>X32*X5</f>
        <v>0</v>
      </c>
      <c r="Z32" s="54">
        <v>0</v>
      </c>
      <c r="AA32" s="48">
        <f>Z32*Z5</f>
        <v>0</v>
      </c>
      <c r="AB32" s="54">
        <v>4</v>
      </c>
      <c r="AC32" s="36">
        <f>AB32*AB5</f>
        <v>0</v>
      </c>
      <c r="AD32" s="60">
        <v>0</v>
      </c>
      <c r="AE32" s="3">
        <f>AD32*AD5</f>
        <v>0</v>
      </c>
      <c r="AF32" s="2">
        <v>0</v>
      </c>
      <c r="AG32" s="48">
        <f>AF32*AF5</f>
        <v>0</v>
      </c>
      <c r="AH32" s="54">
        <v>0</v>
      </c>
      <c r="AI32" s="3">
        <f>AH32*AH5</f>
        <v>0</v>
      </c>
      <c r="AJ32" s="2">
        <v>0</v>
      </c>
      <c r="AK32" s="48">
        <f>AJ32*AJ5</f>
        <v>0</v>
      </c>
      <c r="AL32" s="54">
        <v>0</v>
      </c>
      <c r="AM32" s="3">
        <f>AL32*AL5</f>
        <v>0</v>
      </c>
      <c r="AN32" s="2">
        <v>0</v>
      </c>
      <c r="AO32" s="3">
        <f>AN32*AN5</f>
        <v>0</v>
      </c>
      <c r="AP32" s="2">
        <v>0</v>
      </c>
      <c r="AQ32" s="48">
        <f>AP32*AP5</f>
        <v>0</v>
      </c>
      <c r="AR32" s="54">
        <v>0</v>
      </c>
      <c r="AS32" s="3">
        <f>AR32*AR5</f>
        <v>0</v>
      </c>
      <c r="AT32" s="2">
        <v>0</v>
      </c>
      <c r="AU32" s="48">
        <f>AT32*AT5</f>
        <v>0</v>
      </c>
      <c r="AV32" s="54">
        <v>0</v>
      </c>
      <c r="AW32" s="3">
        <f>AV32*AV5</f>
        <v>0</v>
      </c>
      <c r="AX32" s="2">
        <v>0</v>
      </c>
      <c r="AY32" s="48">
        <f>AX32*AX5</f>
        <v>0</v>
      </c>
      <c r="AZ32" s="54">
        <v>0</v>
      </c>
      <c r="BA32" s="48">
        <f>AZ32*AZ5</f>
        <v>0</v>
      </c>
      <c r="BB32" s="54">
        <v>0</v>
      </c>
      <c r="BC32" s="48">
        <f>BB32*BB5</f>
        <v>0</v>
      </c>
      <c r="BD32" s="54">
        <v>0</v>
      </c>
      <c r="BE32" s="22">
        <f>BD32*BD5</f>
        <v>0</v>
      </c>
      <c r="BF32" s="66">
        <f t="shared" si="2"/>
        <v>0</v>
      </c>
      <c r="BG32" s="4">
        <f t="shared" si="3"/>
        <v>0</v>
      </c>
      <c r="BH32" s="222">
        <v>0</v>
      </c>
      <c r="BI32" s="42">
        <f t="shared" si="4"/>
        <v>0</v>
      </c>
    </row>
    <row r="33" spans="1:61" ht="51.75" customHeight="1">
      <c r="A33" s="76" t="s">
        <v>65</v>
      </c>
      <c r="B33" s="87" t="s">
        <v>129</v>
      </c>
      <c r="C33" s="93" t="s">
        <v>81</v>
      </c>
      <c r="D33" s="21">
        <v>0</v>
      </c>
      <c r="E33" s="48">
        <f>D33*D5</f>
        <v>0</v>
      </c>
      <c r="F33" s="54">
        <v>0</v>
      </c>
      <c r="G33" s="48">
        <f>F33*F5</f>
        <v>0</v>
      </c>
      <c r="H33" s="54">
        <v>0</v>
      </c>
      <c r="I33" s="48">
        <f>H33*H5</f>
        <v>0</v>
      </c>
      <c r="J33" s="54">
        <v>0</v>
      </c>
      <c r="K33" s="22">
        <f>J33*J5</f>
        <v>0</v>
      </c>
      <c r="L33" s="21">
        <v>0</v>
      </c>
      <c r="M33" s="3">
        <f>L33*L5</f>
        <v>0</v>
      </c>
      <c r="N33" s="2">
        <v>0</v>
      </c>
      <c r="O33" s="48">
        <f>N33*N5</f>
        <v>0</v>
      </c>
      <c r="P33" s="54">
        <v>0</v>
      </c>
      <c r="Q33" s="48">
        <f>P33*P5</f>
        <v>0</v>
      </c>
      <c r="R33" s="54">
        <v>0</v>
      </c>
      <c r="S33" s="48">
        <f>R33*R5</f>
        <v>0</v>
      </c>
      <c r="T33" s="54">
        <v>0</v>
      </c>
      <c r="U33" s="48">
        <f>T33*T5</f>
        <v>0</v>
      </c>
      <c r="V33" s="54">
        <v>0</v>
      </c>
      <c r="W33" s="48">
        <f>V33*V5</f>
        <v>0</v>
      </c>
      <c r="X33" s="54">
        <v>0</v>
      </c>
      <c r="Y33" s="48">
        <f>X33*X5</f>
        <v>0</v>
      </c>
      <c r="Z33" s="54">
        <v>0</v>
      </c>
      <c r="AA33" s="48">
        <f>Z33*Z5</f>
        <v>0</v>
      </c>
      <c r="AB33" s="54">
        <v>4</v>
      </c>
      <c r="AC33" s="36">
        <f>AB33*AB5</f>
        <v>0</v>
      </c>
      <c r="AD33" s="60">
        <v>0</v>
      </c>
      <c r="AE33" s="3">
        <f>AD33*AD5</f>
        <v>0</v>
      </c>
      <c r="AF33" s="2">
        <v>0</v>
      </c>
      <c r="AG33" s="48">
        <f>AF33*AF5</f>
        <v>0</v>
      </c>
      <c r="AH33" s="54">
        <v>0</v>
      </c>
      <c r="AI33" s="3">
        <f>AH33*AH5</f>
        <v>0</v>
      </c>
      <c r="AJ33" s="2">
        <v>0</v>
      </c>
      <c r="AK33" s="48">
        <f>AJ33*AJ5</f>
        <v>0</v>
      </c>
      <c r="AL33" s="54">
        <v>0</v>
      </c>
      <c r="AM33" s="3">
        <f>AL33*AL5</f>
        <v>0</v>
      </c>
      <c r="AN33" s="2">
        <v>0</v>
      </c>
      <c r="AO33" s="3">
        <f>AN33*AN5</f>
        <v>0</v>
      </c>
      <c r="AP33" s="2">
        <v>0</v>
      </c>
      <c r="AQ33" s="48">
        <f>AP33*AP5</f>
        <v>0</v>
      </c>
      <c r="AR33" s="54">
        <v>0</v>
      </c>
      <c r="AS33" s="3">
        <f>AR33*AR5</f>
        <v>0</v>
      </c>
      <c r="AT33" s="2">
        <v>0</v>
      </c>
      <c r="AU33" s="48">
        <f>AT33*AT5</f>
        <v>0</v>
      </c>
      <c r="AV33" s="54">
        <v>0</v>
      </c>
      <c r="AW33" s="3">
        <f>AV33*AV5</f>
        <v>0</v>
      </c>
      <c r="AX33" s="2">
        <v>0</v>
      </c>
      <c r="AY33" s="48">
        <f>AX33*AX5</f>
        <v>0</v>
      </c>
      <c r="AZ33" s="54">
        <v>0</v>
      </c>
      <c r="BA33" s="48">
        <f>AZ33*AZ5</f>
        <v>0</v>
      </c>
      <c r="BB33" s="54">
        <v>0</v>
      </c>
      <c r="BC33" s="48">
        <f>BB33*BB5</f>
        <v>0</v>
      </c>
      <c r="BD33" s="54">
        <v>0</v>
      </c>
      <c r="BE33" s="22">
        <f>BD33*BD5</f>
        <v>0</v>
      </c>
      <c r="BF33" s="66">
        <f t="shared" si="2"/>
        <v>0</v>
      </c>
      <c r="BG33" s="4">
        <f t="shared" si="3"/>
        <v>0</v>
      </c>
      <c r="BH33" s="222">
        <v>0</v>
      </c>
      <c r="BI33" s="42">
        <f t="shared" si="4"/>
        <v>0</v>
      </c>
    </row>
    <row r="34" spans="1:61" ht="51.75" customHeight="1">
      <c r="A34" s="76" t="s">
        <v>66</v>
      </c>
      <c r="B34" s="87" t="s">
        <v>110</v>
      </c>
      <c r="C34" s="93" t="s">
        <v>130</v>
      </c>
      <c r="D34" s="21">
        <v>0</v>
      </c>
      <c r="E34" s="48">
        <f>D34*D5</f>
        <v>0</v>
      </c>
      <c r="F34" s="54">
        <v>0</v>
      </c>
      <c r="G34" s="48">
        <f>F34*F5</f>
        <v>0</v>
      </c>
      <c r="H34" s="54">
        <v>0</v>
      </c>
      <c r="I34" s="48">
        <f>H34*H5</f>
        <v>0</v>
      </c>
      <c r="J34" s="54">
        <v>0</v>
      </c>
      <c r="K34" s="22">
        <f>J34*J5</f>
        <v>0</v>
      </c>
      <c r="L34" s="21">
        <v>0</v>
      </c>
      <c r="M34" s="3">
        <f>L34*L5</f>
        <v>0</v>
      </c>
      <c r="N34" s="2">
        <v>0</v>
      </c>
      <c r="O34" s="48">
        <f>N34*N5</f>
        <v>0</v>
      </c>
      <c r="P34" s="54">
        <v>0</v>
      </c>
      <c r="Q34" s="48">
        <f>P34*P5</f>
        <v>0</v>
      </c>
      <c r="R34" s="54">
        <v>0</v>
      </c>
      <c r="S34" s="48">
        <f>R34*R5</f>
        <v>0</v>
      </c>
      <c r="T34" s="54">
        <v>0</v>
      </c>
      <c r="U34" s="48">
        <f>T34*T5</f>
        <v>0</v>
      </c>
      <c r="V34" s="54">
        <v>0</v>
      </c>
      <c r="W34" s="48">
        <f>V34*V5</f>
        <v>0</v>
      </c>
      <c r="X34" s="54">
        <v>0</v>
      </c>
      <c r="Y34" s="48">
        <f>X34*X5</f>
        <v>0</v>
      </c>
      <c r="Z34" s="54">
        <v>0</v>
      </c>
      <c r="AA34" s="48">
        <f>Z34*Z5</f>
        <v>0</v>
      </c>
      <c r="AB34" s="54">
        <v>0</v>
      </c>
      <c r="AC34" s="36">
        <f>AB34*AB5</f>
        <v>0</v>
      </c>
      <c r="AD34" s="60">
        <v>0</v>
      </c>
      <c r="AE34" s="3">
        <f>AD34*AD5</f>
        <v>0</v>
      </c>
      <c r="AF34" s="2">
        <v>0</v>
      </c>
      <c r="AG34" s="48">
        <f>AF34*AF5</f>
        <v>0</v>
      </c>
      <c r="AH34" s="54">
        <v>0</v>
      </c>
      <c r="AI34" s="3">
        <f>AH34*AH5</f>
        <v>0</v>
      </c>
      <c r="AJ34" s="2">
        <v>0</v>
      </c>
      <c r="AK34" s="48">
        <f>AJ34*AJ5</f>
        <v>0</v>
      </c>
      <c r="AL34" s="54">
        <v>0</v>
      </c>
      <c r="AM34" s="3">
        <f>AL34*AL5</f>
        <v>0</v>
      </c>
      <c r="AN34" s="2">
        <v>0</v>
      </c>
      <c r="AO34" s="3">
        <f>AN34*AN5</f>
        <v>0</v>
      </c>
      <c r="AP34" s="2">
        <v>0</v>
      </c>
      <c r="AQ34" s="48">
        <f>AP34*AP5</f>
        <v>0</v>
      </c>
      <c r="AR34" s="54">
        <v>0</v>
      </c>
      <c r="AS34" s="3">
        <f>AR34*AR5</f>
        <v>0</v>
      </c>
      <c r="AT34" s="2">
        <v>0</v>
      </c>
      <c r="AU34" s="48">
        <f>AT34*AT5</f>
        <v>0</v>
      </c>
      <c r="AV34" s="54">
        <v>0</v>
      </c>
      <c r="AW34" s="3">
        <f>AV34*AV5</f>
        <v>0</v>
      </c>
      <c r="AX34" s="2">
        <v>0</v>
      </c>
      <c r="AY34" s="48">
        <f>AX34*AX5</f>
        <v>0</v>
      </c>
      <c r="AZ34" s="54">
        <v>0</v>
      </c>
      <c r="BA34" s="48">
        <f>AZ34*AZ5</f>
        <v>0</v>
      </c>
      <c r="BB34" s="54">
        <v>0</v>
      </c>
      <c r="BC34" s="48">
        <f>BB34*BB5</f>
        <v>0</v>
      </c>
      <c r="BD34" s="54">
        <v>6</v>
      </c>
      <c r="BE34" s="22">
        <f>BD34*BD5</f>
        <v>0</v>
      </c>
      <c r="BF34" s="66">
        <f t="shared" si="2"/>
        <v>0</v>
      </c>
      <c r="BG34" s="4">
        <f t="shared" si="3"/>
        <v>0</v>
      </c>
      <c r="BH34" s="222">
        <v>0</v>
      </c>
      <c r="BI34" s="42">
        <f t="shared" si="4"/>
        <v>0</v>
      </c>
    </row>
    <row r="35" spans="1:61" ht="51.75" customHeight="1">
      <c r="A35" s="76" t="s">
        <v>67</v>
      </c>
      <c r="B35" s="87" t="s">
        <v>111</v>
      </c>
      <c r="C35" s="93" t="s">
        <v>131</v>
      </c>
      <c r="D35" s="21">
        <v>0</v>
      </c>
      <c r="E35" s="48">
        <f>D35*D5</f>
        <v>0</v>
      </c>
      <c r="F35" s="54">
        <v>0</v>
      </c>
      <c r="G35" s="48">
        <f>F35*F5</f>
        <v>0</v>
      </c>
      <c r="H35" s="54">
        <v>0</v>
      </c>
      <c r="I35" s="48">
        <f>H35*H5</f>
        <v>0</v>
      </c>
      <c r="J35" s="54">
        <v>0</v>
      </c>
      <c r="K35" s="22">
        <f>J35*J5</f>
        <v>0</v>
      </c>
      <c r="L35" s="21">
        <v>0</v>
      </c>
      <c r="M35" s="3">
        <f>L35*L5</f>
        <v>0</v>
      </c>
      <c r="N35" s="2">
        <v>0</v>
      </c>
      <c r="O35" s="48">
        <f>N35*N5</f>
        <v>0</v>
      </c>
      <c r="P35" s="54">
        <v>0</v>
      </c>
      <c r="Q35" s="48">
        <f>P35*P5</f>
        <v>0</v>
      </c>
      <c r="R35" s="54">
        <v>0</v>
      </c>
      <c r="S35" s="48">
        <f>R35*R5</f>
        <v>0</v>
      </c>
      <c r="T35" s="54">
        <v>0</v>
      </c>
      <c r="U35" s="48">
        <f>T35*T5</f>
        <v>0</v>
      </c>
      <c r="V35" s="54">
        <v>0</v>
      </c>
      <c r="W35" s="48">
        <f>V35*V5</f>
        <v>0</v>
      </c>
      <c r="X35" s="54">
        <v>0</v>
      </c>
      <c r="Y35" s="48">
        <f>X35*X5</f>
        <v>0</v>
      </c>
      <c r="Z35" s="54">
        <v>0</v>
      </c>
      <c r="AA35" s="48">
        <f>Z35*Z5</f>
        <v>0</v>
      </c>
      <c r="AB35" s="54">
        <v>0</v>
      </c>
      <c r="AC35" s="36">
        <f>AB35*AB5</f>
        <v>0</v>
      </c>
      <c r="AD35" s="60">
        <v>0</v>
      </c>
      <c r="AE35" s="3">
        <f>AD35*AD5</f>
        <v>0</v>
      </c>
      <c r="AF35" s="2">
        <v>0</v>
      </c>
      <c r="AG35" s="48">
        <f>AF35*AF5</f>
        <v>0</v>
      </c>
      <c r="AH35" s="54">
        <v>0</v>
      </c>
      <c r="AI35" s="3">
        <f>AH35*AH5</f>
        <v>0</v>
      </c>
      <c r="AJ35" s="2">
        <v>0</v>
      </c>
      <c r="AK35" s="48">
        <f>AJ35*AJ5</f>
        <v>0</v>
      </c>
      <c r="AL35" s="54">
        <v>0</v>
      </c>
      <c r="AM35" s="3">
        <f>AL35*AL5</f>
        <v>0</v>
      </c>
      <c r="AN35" s="2">
        <v>0</v>
      </c>
      <c r="AO35" s="3">
        <f>AN35*AN5</f>
        <v>0</v>
      </c>
      <c r="AP35" s="2">
        <v>0</v>
      </c>
      <c r="AQ35" s="48">
        <f>AP35*AP5</f>
        <v>0</v>
      </c>
      <c r="AR35" s="54">
        <v>0</v>
      </c>
      <c r="AS35" s="3">
        <f>AR35*AR5</f>
        <v>0</v>
      </c>
      <c r="AT35" s="2">
        <v>0</v>
      </c>
      <c r="AU35" s="48">
        <f>AT35*AT5</f>
        <v>0</v>
      </c>
      <c r="AV35" s="54">
        <v>0</v>
      </c>
      <c r="AW35" s="3">
        <f>AV35*AV5</f>
        <v>0</v>
      </c>
      <c r="AX35" s="2">
        <v>0</v>
      </c>
      <c r="AY35" s="48">
        <f>AX35*AX5</f>
        <v>0</v>
      </c>
      <c r="AZ35" s="54">
        <v>0</v>
      </c>
      <c r="BA35" s="48">
        <f>AZ35*AZ5</f>
        <v>0</v>
      </c>
      <c r="BB35" s="54">
        <v>0</v>
      </c>
      <c r="BC35" s="48">
        <f>BB35*BB5</f>
        <v>0</v>
      </c>
      <c r="BD35" s="54">
        <v>3</v>
      </c>
      <c r="BE35" s="22">
        <f>BD35*BD5</f>
        <v>0</v>
      </c>
      <c r="BF35" s="66">
        <f t="shared" si="2"/>
        <v>0</v>
      </c>
      <c r="BG35" s="4">
        <f t="shared" si="3"/>
        <v>0</v>
      </c>
      <c r="BH35" s="222">
        <v>0</v>
      </c>
      <c r="BI35" s="42">
        <f t="shared" si="4"/>
        <v>0</v>
      </c>
    </row>
    <row r="36" spans="1:61" ht="51.75" customHeight="1">
      <c r="A36" s="76" t="s">
        <v>68</v>
      </c>
      <c r="B36" s="87" t="s">
        <v>112</v>
      </c>
      <c r="C36" s="93" t="s">
        <v>132</v>
      </c>
      <c r="D36" s="21">
        <v>0</v>
      </c>
      <c r="E36" s="48">
        <f>D36*D5</f>
        <v>0</v>
      </c>
      <c r="F36" s="54">
        <v>0</v>
      </c>
      <c r="G36" s="48">
        <f>F36*F5</f>
        <v>0</v>
      </c>
      <c r="H36" s="54">
        <v>0</v>
      </c>
      <c r="I36" s="48">
        <f>H36*H5</f>
        <v>0</v>
      </c>
      <c r="J36" s="54">
        <v>0</v>
      </c>
      <c r="K36" s="22">
        <f>J36*J5</f>
        <v>0</v>
      </c>
      <c r="L36" s="21">
        <v>0</v>
      </c>
      <c r="M36" s="3">
        <f>L36*L5</f>
        <v>0</v>
      </c>
      <c r="N36" s="2">
        <v>0</v>
      </c>
      <c r="O36" s="48">
        <f>N36*N5</f>
        <v>0</v>
      </c>
      <c r="P36" s="54">
        <v>0</v>
      </c>
      <c r="Q36" s="48">
        <f>P36*P5</f>
        <v>0</v>
      </c>
      <c r="R36" s="54">
        <v>0</v>
      </c>
      <c r="S36" s="48">
        <f>R36*R5</f>
        <v>0</v>
      </c>
      <c r="T36" s="54">
        <v>0</v>
      </c>
      <c r="U36" s="48">
        <f>T36*T5</f>
        <v>0</v>
      </c>
      <c r="V36" s="54">
        <v>0</v>
      </c>
      <c r="W36" s="48">
        <f>V36*V5</f>
        <v>0</v>
      </c>
      <c r="X36" s="54">
        <v>0</v>
      </c>
      <c r="Y36" s="48">
        <f>X36*X5</f>
        <v>0</v>
      </c>
      <c r="Z36" s="54">
        <v>0</v>
      </c>
      <c r="AA36" s="48">
        <f>Z36*Z5</f>
        <v>0</v>
      </c>
      <c r="AB36" s="54">
        <v>0</v>
      </c>
      <c r="AC36" s="36">
        <f>AB36*AB5</f>
        <v>0</v>
      </c>
      <c r="AD36" s="60">
        <v>0</v>
      </c>
      <c r="AE36" s="3">
        <f>AD36*AD5</f>
        <v>0</v>
      </c>
      <c r="AF36" s="2">
        <v>0</v>
      </c>
      <c r="AG36" s="48">
        <f>AF36*AF5</f>
        <v>0</v>
      </c>
      <c r="AH36" s="54">
        <v>0</v>
      </c>
      <c r="AI36" s="3">
        <f>AH36*AH5</f>
        <v>0</v>
      </c>
      <c r="AJ36" s="2">
        <v>0</v>
      </c>
      <c r="AK36" s="48">
        <f>AJ36*AJ5</f>
        <v>0</v>
      </c>
      <c r="AL36" s="54">
        <v>0</v>
      </c>
      <c r="AM36" s="3">
        <f>AL36*AL5</f>
        <v>0</v>
      </c>
      <c r="AN36" s="2">
        <v>0</v>
      </c>
      <c r="AO36" s="3">
        <f>AN36*AN5</f>
        <v>0</v>
      </c>
      <c r="AP36" s="2">
        <v>0</v>
      </c>
      <c r="AQ36" s="48">
        <f>AP36*AP5</f>
        <v>0</v>
      </c>
      <c r="AR36" s="54">
        <v>0</v>
      </c>
      <c r="AS36" s="3">
        <f>AR36*AR5</f>
        <v>0</v>
      </c>
      <c r="AT36" s="2">
        <v>0</v>
      </c>
      <c r="AU36" s="48">
        <f>AT36*AT5</f>
        <v>0</v>
      </c>
      <c r="AV36" s="54">
        <v>0</v>
      </c>
      <c r="AW36" s="3">
        <f>AV36*AV5</f>
        <v>0</v>
      </c>
      <c r="AX36" s="2">
        <v>0</v>
      </c>
      <c r="AY36" s="48">
        <f>AX36*AX5</f>
        <v>0</v>
      </c>
      <c r="AZ36" s="54">
        <v>0</v>
      </c>
      <c r="BA36" s="48">
        <f>AZ36*AZ5</f>
        <v>0</v>
      </c>
      <c r="BB36" s="54">
        <v>0</v>
      </c>
      <c r="BC36" s="48">
        <f>BB36*BB5</f>
        <v>0</v>
      </c>
      <c r="BD36" s="54">
        <v>3</v>
      </c>
      <c r="BE36" s="22">
        <f>BD36*BD5</f>
        <v>0</v>
      </c>
      <c r="BF36" s="66">
        <f t="shared" si="2"/>
        <v>0</v>
      </c>
      <c r="BG36" s="4">
        <f t="shared" si="3"/>
        <v>0</v>
      </c>
      <c r="BH36" s="222">
        <v>0</v>
      </c>
      <c r="BI36" s="42">
        <f t="shared" si="4"/>
        <v>0</v>
      </c>
    </row>
    <row r="37" spans="1:61" ht="51.75" customHeight="1" thickBot="1">
      <c r="A37" s="76" t="s">
        <v>43</v>
      </c>
      <c r="B37" s="87" t="s">
        <v>113</v>
      </c>
      <c r="C37" s="89" t="s">
        <v>79</v>
      </c>
      <c r="D37" s="31">
        <v>0</v>
      </c>
      <c r="E37" s="53">
        <f>D37*D5</f>
        <v>0</v>
      </c>
      <c r="F37" s="59">
        <v>0</v>
      </c>
      <c r="G37" s="53">
        <f>F37*F5</f>
        <v>0</v>
      </c>
      <c r="H37" s="59">
        <v>0</v>
      </c>
      <c r="I37" s="53">
        <f>H37*H5</f>
        <v>0</v>
      </c>
      <c r="J37" s="59">
        <v>0</v>
      </c>
      <c r="K37" s="34">
        <f>J37*J5</f>
        <v>0</v>
      </c>
      <c r="L37" s="31">
        <v>0</v>
      </c>
      <c r="M37" s="32">
        <f>L37*L5</f>
        <v>0</v>
      </c>
      <c r="N37" s="33">
        <v>0</v>
      </c>
      <c r="O37" s="53">
        <f>N37*N5</f>
        <v>0</v>
      </c>
      <c r="P37" s="59">
        <v>0</v>
      </c>
      <c r="Q37" s="53">
        <f>P37*P5</f>
        <v>0</v>
      </c>
      <c r="R37" s="59">
        <v>2</v>
      </c>
      <c r="S37" s="53">
        <f>R37*R5</f>
        <v>4</v>
      </c>
      <c r="T37" s="59">
        <v>2</v>
      </c>
      <c r="U37" s="53">
        <f>T37*T5</f>
        <v>0</v>
      </c>
      <c r="V37" s="59">
        <v>0</v>
      </c>
      <c r="W37" s="53">
        <f>V37*V5</f>
        <v>0</v>
      </c>
      <c r="X37" s="59">
        <v>0</v>
      </c>
      <c r="Y37" s="53">
        <f>X37*X5</f>
        <v>0</v>
      </c>
      <c r="Z37" s="59">
        <v>0</v>
      </c>
      <c r="AA37" s="53">
        <f>Z37*Z5</f>
        <v>0</v>
      </c>
      <c r="AB37" s="59">
        <v>0</v>
      </c>
      <c r="AC37" s="41">
        <f>AB37*AB5</f>
        <v>0</v>
      </c>
      <c r="AD37" s="65">
        <v>0</v>
      </c>
      <c r="AE37" s="32">
        <f>AD37*AD5</f>
        <v>0</v>
      </c>
      <c r="AF37" s="33">
        <v>0</v>
      </c>
      <c r="AG37" s="53">
        <f>AF37*AF5</f>
        <v>0</v>
      </c>
      <c r="AH37" s="59">
        <v>0</v>
      </c>
      <c r="AI37" s="32">
        <f>AH37*AH5</f>
        <v>0</v>
      </c>
      <c r="AJ37" s="33">
        <v>0</v>
      </c>
      <c r="AK37" s="53">
        <f>AJ37*AJ5</f>
        <v>0</v>
      </c>
      <c r="AL37" s="59">
        <v>2</v>
      </c>
      <c r="AM37" s="32">
        <f>AL37*AL5</f>
        <v>2</v>
      </c>
      <c r="AN37" s="33">
        <v>2</v>
      </c>
      <c r="AO37" s="32">
        <f>AN37*AN5</f>
        <v>4</v>
      </c>
      <c r="AP37" s="33">
        <v>2</v>
      </c>
      <c r="AQ37" s="53">
        <f>AP37*AP5</f>
        <v>0</v>
      </c>
      <c r="AR37" s="59">
        <v>2</v>
      </c>
      <c r="AS37" s="32">
        <f>AR37*AR5</f>
        <v>0</v>
      </c>
      <c r="AT37" s="33">
        <v>2</v>
      </c>
      <c r="AU37" s="53">
        <f>AT37*AT5</f>
        <v>0</v>
      </c>
      <c r="AV37" s="59">
        <v>0</v>
      </c>
      <c r="AW37" s="32">
        <f>AV37*AV5</f>
        <v>0</v>
      </c>
      <c r="AX37" s="33">
        <v>0</v>
      </c>
      <c r="AY37" s="53">
        <f>AX37*AX5</f>
        <v>0</v>
      </c>
      <c r="AZ37" s="59">
        <v>0</v>
      </c>
      <c r="BA37" s="53">
        <f>AZ37*AZ5</f>
        <v>0</v>
      </c>
      <c r="BB37" s="59">
        <v>0</v>
      </c>
      <c r="BC37" s="53">
        <f>BB37*BB5</f>
        <v>0</v>
      </c>
      <c r="BD37" s="59">
        <v>0</v>
      </c>
      <c r="BE37" s="34">
        <f>BD37*BD5</f>
        <v>0</v>
      </c>
      <c r="BF37" s="66">
        <f t="shared" si="2"/>
        <v>10</v>
      </c>
      <c r="BG37" s="4">
        <f>ROUNDUP(BF37/21,0)</f>
        <v>1</v>
      </c>
      <c r="BH37" s="222">
        <v>1</v>
      </c>
      <c r="BI37" s="42">
        <f>BH37-BG37</f>
        <v>0</v>
      </c>
    </row>
    <row r="38" spans="1:61" ht="53.25" customHeight="1" thickTop="1" thickBot="1">
      <c r="A38" s="344" t="s">
        <v>260</v>
      </c>
      <c r="B38" s="345"/>
      <c r="C38" s="346"/>
      <c r="D38" s="18">
        <f>SUM(D6:D37)-1</f>
        <v>30</v>
      </c>
      <c r="E38" s="19">
        <f>D38*D5</f>
        <v>0</v>
      </c>
      <c r="F38" s="20">
        <f>SUM(F6:F37)-1</f>
        <v>29</v>
      </c>
      <c r="G38" s="19">
        <f>F38*F5</f>
        <v>58</v>
      </c>
      <c r="H38" s="20">
        <f>SUM(H6:H37)-4</f>
        <v>31</v>
      </c>
      <c r="I38" s="19">
        <f>H38*H5</f>
        <v>93</v>
      </c>
      <c r="J38" s="20">
        <f>SUM(J6:J37)-2</f>
        <v>28</v>
      </c>
      <c r="K38" s="19">
        <f>J38*J5</f>
        <v>0</v>
      </c>
      <c r="L38" s="20">
        <f>SUM(L6:L37)-1</f>
        <v>32</v>
      </c>
      <c r="M38" s="19">
        <f>L38*L5</f>
        <v>0</v>
      </c>
      <c r="N38" s="20">
        <f>SUM(N6:N37)-1</f>
        <v>30</v>
      </c>
      <c r="O38" s="19">
        <f>N38*N5</f>
        <v>0</v>
      </c>
      <c r="P38" s="20">
        <f>SUM(P6:P37)-1</f>
        <v>29</v>
      </c>
      <c r="Q38" s="19">
        <f>P38*P5</f>
        <v>58</v>
      </c>
      <c r="R38" s="20">
        <f>SUM(R6:R37)-4</f>
        <v>32</v>
      </c>
      <c r="S38" s="19">
        <f>R38*R5</f>
        <v>64</v>
      </c>
      <c r="T38" s="20">
        <f>SUM(T6:T37)-3</f>
        <v>33</v>
      </c>
      <c r="U38" s="19">
        <f>T38*T5</f>
        <v>0</v>
      </c>
      <c r="V38" s="20">
        <f t="shared" ref="V38:AH38" si="5">SUM(V6:V37)</f>
        <v>31</v>
      </c>
      <c r="W38" s="19">
        <f>V38*V5</f>
        <v>0</v>
      </c>
      <c r="X38" s="20">
        <f>SUM(X6:X37)-2</f>
        <v>33</v>
      </c>
      <c r="Y38" s="19">
        <f>X38*X5</f>
        <v>0</v>
      </c>
      <c r="Z38" s="20">
        <f>SUM(Z6:Z37)-2</f>
        <v>33</v>
      </c>
      <c r="AA38" s="19">
        <f>Z38*Z5</f>
        <v>0</v>
      </c>
      <c r="AB38" s="20">
        <f t="shared" si="5"/>
        <v>34</v>
      </c>
      <c r="AC38" s="19">
        <f>AB38*AB5</f>
        <v>0</v>
      </c>
      <c r="AD38" s="35">
        <f t="shared" si="5"/>
        <v>31</v>
      </c>
      <c r="AE38" s="19">
        <f>AD38*AD5</f>
        <v>0</v>
      </c>
      <c r="AF38" s="20">
        <f t="shared" si="5"/>
        <v>29</v>
      </c>
      <c r="AG38" s="19">
        <f>AF38*AF5</f>
        <v>0</v>
      </c>
      <c r="AH38" s="20">
        <f t="shared" si="5"/>
        <v>28</v>
      </c>
      <c r="AI38" s="19">
        <f>AH38*AH5</f>
        <v>56</v>
      </c>
      <c r="AJ38" s="20">
        <f t="shared" ref="AJ38:BH38" si="6">SUM(AJ6:AJ37)</f>
        <v>28</v>
      </c>
      <c r="AK38" s="19">
        <f>AJ38*AJ5</f>
        <v>28</v>
      </c>
      <c r="AL38" s="20">
        <f>SUM(AL6:AL37)-4</f>
        <v>31</v>
      </c>
      <c r="AM38" s="19">
        <f>AL38*AL5</f>
        <v>31</v>
      </c>
      <c r="AN38" s="20">
        <f>SUM(AN6:AN37)-4</f>
        <v>31</v>
      </c>
      <c r="AO38" s="231">
        <f>AN38*AN5</f>
        <v>62</v>
      </c>
      <c r="AP38" s="232">
        <f>SUM(AP6:AP37)-4</f>
        <v>32</v>
      </c>
      <c r="AQ38" s="231">
        <f>AP38*AP5</f>
        <v>0</v>
      </c>
      <c r="AR38" s="232">
        <f>SUM(AR6:AR37)-3</f>
        <v>31</v>
      </c>
      <c r="AS38" s="231">
        <f>AR38*AR5</f>
        <v>0</v>
      </c>
      <c r="AT38" s="232">
        <f>SUM(AT6:AT37)-2</f>
        <v>32</v>
      </c>
      <c r="AU38" s="231">
        <f>AT38*AT5</f>
        <v>0</v>
      </c>
      <c r="AV38" s="232">
        <f t="shared" si="6"/>
        <v>31</v>
      </c>
      <c r="AW38" s="231">
        <f>AV38*AV5</f>
        <v>0</v>
      </c>
      <c r="AX38" s="232">
        <f t="shared" si="6"/>
        <v>31</v>
      </c>
      <c r="AY38" s="231">
        <f>AX38*AX5</f>
        <v>0</v>
      </c>
      <c r="AZ38" s="232">
        <f>SUM(AZ6:AZ37)-2</f>
        <v>32</v>
      </c>
      <c r="BA38" s="231">
        <f>AZ38*AZ5</f>
        <v>0</v>
      </c>
      <c r="BB38" s="232">
        <f>SUM(BB6:BB37)-2</f>
        <v>32</v>
      </c>
      <c r="BC38" s="231">
        <f>BB38*BB5</f>
        <v>0</v>
      </c>
      <c r="BD38" s="232">
        <f t="shared" si="6"/>
        <v>33</v>
      </c>
      <c r="BE38" s="231">
        <f>BD38*BD5</f>
        <v>0</v>
      </c>
      <c r="BF38" s="72">
        <f t="shared" si="6"/>
        <v>486</v>
      </c>
      <c r="BG38" s="74">
        <f t="shared" si="6"/>
        <v>30</v>
      </c>
      <c r="BH38" s="74">
        <f t="shared" si="6"/>
        <v>28</v>
      </c>
      <c r="BI38" s="43"/>
    </row>
    <row r="39" spans="1:61" ht="16.5" thickTop="1">
      <c r="AO39" s="273" t="s">
        <v>262</v>
      </c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67">
        <f>BE38+BC38+BA38+AY38+AW38+AU38+AS38+AQ38+AO38+AM38+AK38+AI38+AG38+AE38+AC38+AA38+Y38+W38+U38+S38+Q38+O38+M38+K38+I38+G38+E38</f>
        <v>450</v>
      </c>
      <c r="BB39" s="267"/>
      <c r="BC39" s="267"/>
      <c r="BD39" s="267"/>
      <c r="BE39" s="268"/>
    </row>
    <row r="40" spans="1:61">
      <c r="AO40" s="275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69"/>
      <c r="BB40" s="269"/>
      <c r="BC40" s="269"/>
      <c r="BD40" s="269"/>
      <c r="BE40" s="270"/>
    </row>
    <row r="41" spans="1:61">
      <c r="AO41" s="275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69"/>
      <c r="BB41" s="269"/>
      <c r="BC41" s="269"/>
      <c r="BD41" s="269"/>
      <c r="BE41" s="270"/>
    </row>
    <row r="42" spans="1:61">
      <c r="AO42" s="275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69"/>
      <c r="BB42" s="269"/>
      <c r="BC42" s="269"/>
      <c r="BD42" s="269"/>
      <c r="BE42" s="270"/>
    </row>
    <row r="43" spans="1:61">
      <c r="AO43" s="275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69"/>
      <c r="BB43" s="269"/>
      <c r="BC43" s="269"/>
      <c r="BD43" s="269"/>
      <c r="BE43" s="270"/>
    </row>
    <row r="44" spans="1:61" ht="16.5" thickBot="1">
      <c r="AO44" s="277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1"/>
      <c r="BB44" s="271"/>
      <c r="BC44" s="271"/>
      <c r="BD44" s="271"/>
      <c r="BE44" s="272"/>
    </row>
  </sheetData>
  <sheetProtection password="CC6F" sheet="1" objects="1" scenarios="1"/>
  <mergeCells count="73">
    <mergeCell ref="A5:C5"/>
    <mergeCell ref="A1:C4"/>
    <mergeCell ref="A38:C38"/>
    <mergeCell ref="F5:G5"/>
    <mergeCell ref="F4:G4"/>
    <mergeCell ref="D4:E4"/>
    <mergeCell ref="D5:E5"/>
    <mergeCell ref="L2:AC2"/>
    <mergeCell ref="R3:S4"/>
    <mergeCell ref="T3:U4"/>
    <mergeCell ref="V3:W4"/>
    <mergeCell ref="R5:S5"/>
    <mergeCell ref="T5:U5"/>
    <mergeCell ref="L3:O3"/>
    <mergeCell ref="N4:O4"/>
    <mergeCell ref="L5:M5"/>
    <mergeCell ref="P5:Q5"/>
    <mergeCell ref="AV4:AW4"/>
    <mergeCell ref="AX4:AY4"/>
    <mergeCell ref="L4:M4"/>
    <mergeCell ref="P3:Q4"/>
    <mergeCell ref="H5:I5"/>
    <mergeCell ref="J5:K5"/>
    <mergeCell ref="H4:I4"/>
    <mergeCell ref="J4:K4"/>
    <mergeCell ref="AD4:AE4"/>
    <mergeCell ref="AV5:AW5"/>
    <mergeCell ref="AX5:AY5"/>
    <mergeCell ref="X3:Y4"/>
    <mergeCell ref="AL5:AM5"/>
    <mergeCell ref="AD5:AE5"/>
    <mergeCell ref="AF5:AG5"/>
    <mergeCell ref="AN4:AO4"/>
    <mergeCell ref="AN5:AO5"/>
    <mergeCell ref="AH5:AI5"/>
    <mergeCell ref="AJ5:AK5"/>
    <mergeCell ref="AR5:AS5"/>
    <mergeCell ref="AT5:AU5"/>
    <mergeCell ref="AD3:AG3"/>
    <mergeCell ref="AF4:AG4"/>
    <mergeCell ref="AL3:AQ3"/>
    <mergeCell ref="BI3:BI5"/>
    <mergeCell ref="BG1:BI2"/>
    <mergeCell ref="L1:BE1"/>
    <mergeCell ref="AZ5:BA5"/>
    <mergeCell ref="BB5:BC5"/>
    <mergeCell ref="BD5:BE5"/>
    <mergeCell ref="N5:O5"/>
    <mergeCell ref="V5:W5"/>
    <mergeCell ref="X5:Y5"/>
    <mergeCell ref="Z5:AA5"/>
    <mergeCell ref="AB5:AC5"/>
    <mergeCell ref="AZ3:BA4"/>
    <mergeCell ref="Z3:AA4"/>
    <mergeCell ref="BB3:BC4"/>
    <mergeCell ref="AB3:AC4"/>
    <mergeCell ref="BD3:BE4"/>
    <mergeCell ref="BA39:BE44"/>
    <mergeCell ref="AO39:AZ44"/>
    <mergeCell ref="BF1:BF4"/>
    <mergeCell ref="BG3:BG5"/>
    <mergeCell ref="BH3:BH5"/>
    <mergeCell ref="AP5:AQ5"/>
    <mergeCell ref="AD2:BE2"/>
    <mergeCell ref="AP4:AQ4"/>
    <mergeCell ref="AR3:AU3"/>
    <mergeCell ref="AR4:AS4"/>
    <mergeCell ref="AT4:AU4"/>
    <mergeCell ref="AL4:AM4"/>
    <mergeCell ref="AJ4:AK4"/>
    <mergeCell ref="AH4:AI4"/>
    <mergeCell ref="AH3:AK3"/>
    <mergeCell ref="AV3:AY3"/>
  </mergeCells>
  <phoneticPr fontId="2" type="noConversion"/>
  <conditionalFormatting sqref="D23:D38 D6:BE37">
    <cfRule type="cellIs" dxfId="2" priority="8" stopIfTrue="1" operator="notEqual">
      <formula>0</formula>
    </cfRule>
  </conditionalFormatting>
  <conditionalFormatting sqref="D6:BE37">
    <cfRule type="cellIs" dxfId="1" priority="4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8" scale="28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45"/>
  <sheetViews>
    <sheetView rightToLeft="1" zoomScale="80" zoomScaleNormal="80" workbookViewId="0">
      <selection activeCell="H20" sqref="H20"/>
    </sheetView>
  </sheetViews>
  <sheetFormatPr baseColWidth="10" defaultRowHeight="12.75"/>
  <cols>
    <col min="1" max="1" width="7.28515625" style="113" customWidth="1"/>
    <col min="2" max="2" width="13.5703125" style="113" bestFit="1" customWidth="1"/>
    <col min="3" max="3" width="7.140625" style="113" customWidth="1"/>
    <col min="4" max="18" width="11" style="113" customWidth="1"/>
    <col min="19" max="19" width="9.7109375" style="113" bestFit="1" customWidth="1"/>
    <col min="20" max="20" width="12.140625" style="114" customWidth="1"/>
    <col min="21" max="16384" width="11.42578125" style="113"/>
  </cols>
  <sheetData>
    <row r="1" spans="1:20" ht="19.5" customHeight="1" thickBot="1">
      <c r="D1" s="265" t="s">
        <v>224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348"/>
    </row>
    <row r="2" spans="1:20" ht="25.5" customHeight="1">
      <c r="A2" s="115" t="s">
        <v>202</v>
      </c>
      <c r="B2" s="116" t="s">
        <v>199</v>
      </c>
      <c r="C2" s="117" t="s">
        <v>200</v>
      </c>
      <c r="D2" s="118" t="s">
        <v>161</v>
      </c>
      <c r="E2" s="118" t="s">
        <v>162</v>
      </c>
      <c r="F2" s="118" t="s">
        <v>163</v>
      </c>
      <c r="G2" s="118" t="s">
        <v>164</v>
      </c>
      <c r="H2" s="118" t="s">
        <v>165</v>
      </c>
      <c r="I2" s="118" t="s">
        <v>166</v>
      </c>
      <c r="J2" s="118" t="s">
        <v>167</v>
      </c>
      <c r="K2" s="118" t="s">
        <v>168</v>
      </c>
      <c r="L2" s="118" t="s">
        <v>169</v>
      </c>
      <c r="M2" s="118" t="s">
        <v>170</v>
      </c>
      <c r="N2" s="118" t="s">
        <v>171</v>
      </c>
      <c r="O2" s="118" t="s">
        <v>172</v>
      </c>
      <c r="P2" s="118" t="s">
        <v>173</v>
      </c>
      <c r="Q2" s="118" t="s">
        <v>174</v>
      </c>
      <c r="R2" s="118" t="s">
        <v>175</v>
      </c>
      <c r="S2" s="119" t="s">
        <v>201</v>
      </c>
      <c r="T2" s="120" t="s">
        <v>229</v>
      </c>
    </row>
    <row r="3" spans="1:20" s="123" customFormat="1" ht="13.5" customHeight="1">
      <c r="A3" s="121">
        <v>1</v>
      </c>
      <c r="B3" s="108" t="s">
        <v>155</v>
      </c>
      <c r="C3" s="107" t="s">
        <v>176</v>
      </c>
      <c r="D3" s="110">
        <v>2</v>
      </c>
      <c r="E3" s="110">
        <v>2</v>
      </c>
      <c r="F3" s="110">
        <v>2</v>
      </c>
      <c r="G3" s="110">
        <v>2</v>
      </c>
      <c r="H3" s="110">
        <v>2</v>
      </c>
      <c r="I3" s="110"/>
      <c r="J3" s="110"/>
      <c r="K3" s="110"/>
      <c r="L3" s="110"/>
      <c r="M3" s="110"/>
      <c r="N3" s="110"/>
      <c r="O3" s="110"/>
      <c r="P3" s="110"/>
      <c r="Q3" s="110">
        <v>2</v>
      </c>
      <c r="R3" s="110">
        <v>3</v>
      </c>
      <c r="S3" s="122">
        <f t="shared" ref="S3:S32" si="0">SUM(D3:R3)</f>
        <v>15</v>
      </c>
      <c r="T3" s="132" t="s">
        <v>230</v>
      </c>
    </row>
    <row r="4" spans="1:20" s="123" customFormat="1" ht="13.5" customHeight="1">
      <c r="A4" s="121">
        <v>2</v>
      </c>
      <c r="B4" s="108" t="s">
        <v>155</v>
      </c>
      <c r="C4" s="109" t="s">
        <v>177</v>
      </c>
      <c r="D4" s="110"/>
      <c r="E4" s="110"/>
      <c r="F4" s="110"/>
      <c r="G4" s="110"/>
      <c r="H4" s="110"/>
      <c r="I4" s="110">
        <v>2</v>
      </c>
      <c r="J4" s="110">
        <v>2</v>
      </c>
      <c r="K4" s="110">
        <v>2</v>
      </c>
      <c r="L4" s="110">
        <v>2</v>
      </c>
      <c r="M4" s="110">
        <v>2</v>
      </c>
      <c r="N4" s="110">
        <v>2</v>
      </c>
      <c r="O4" s="110">
        <v>1</v>
      </c>
      <c r="P4" s="110">
        <v>1</v>
      </c>
      <c r="Q4" s="110"/>
      <c r="R4" s="110"/>
      <c r="S4" s="122">
        <f t="shared" si="0"/>
        <v>14</v>
      </c>
      <c r="T4" s="132">
        <v>4</v>
      </c>
    </row>
    <row r="5" spans="1:20" s="123" customFormat="1" ht="13.5" customHeight="1">
      <c r="A5" s="121">
        <v>3</v>
      </c>
      <c r="B5" s="108" t="s">
        <v>156</v>
      </c>
      <c r="C5" s="106" t="s">
        <v>178</v>
      </c>
      <c r="D5" s="110"/>
      <c r="E5" s="110"/>
      <c r="F5" s="110"/>
      <c r="G5" s="110"/>
      <c r="H5" s="110"/>
      <c r="I5" s="110">
        <v>2</v>
      </c>
      <c r="J5" s="110">
        <v>2</v>
      </c>
      <c r="K5" s="110">
        <v>2</v>
      </c>
      <c r="L5" s="110">
        <v>5</v>
      </c>
      <c r="M5" s="110">
        <v>5</v>
      </c>
      <c r="N5" s="110"/>
      <c r="O5" s="110"/>
      <c r="P5" s="110"/>
      <c r="Q5" s="110"/>
      <c r="R5" s="110"/>
      <c r="S5" s="122">
        <f t="shared" si="0"/>
        <v>16</v>
      </c>
      <c r="T5" s="132">
        <v>1</v>
      </c>
    </row>
    <row r="6" spans="1:20" s="123" customFormat="1" ht="13.5" customHeight="1">
      <c r="A6" s="121">
        <v>4</v>
      </c>
      <c r="B6" s="108" t="s">
        <v>156</v>
      </c>
      <c r="C6" s="108" t="s">
        <v>179</v>
      </c>
      <c r="D6" s="110">
        <v>2</v>
      </c>
      <c r="E6" s="110">
        <v>2</v>
      </c>
      <c r="F6" s="110"/>
      <c r="G6" s="110"/>
      <c r="H6" s="110"/>
      <c r="I6" s="110"/>
      <c r="J6" s="110"/>
      <c r="K6" s="110"/>
      <c r="L6" s="110"/>
      <c r="M6" s="110"/>
      <c r="N6" s="110"/>
      <c r="O6" s="110">
        <v>2</v>
      </c>
      <c r="P6" s="110">
        <v>2</v>
      </c>
      <c r="Q6" s="110">
        <v>5</v>
      </c>
      <c r="R6" s="110">
        <v>4</v>
      </c>
      <c r="S6" s="122">
        <f t="shared" si="0"/>
        <v>17</v>
      </c>
      <c r="T6" s="132">
        <v>2</v>
      </c>
    </row>
    <row r="7" spans="1:20" s="123" customFormat="1" ht="13.5" customHeight="1">
      <c r="A7" s="121">
        <v>5</v>
      </c>
      <c r="B7" s="108" t="s">
        <v>156</v>
      </c>
      <c r="C7" s="108" t="s">
        <v>180</v>
      </c>
      <c r="D7" s="110"/>
      <c r="E7" s="110"/>
      <c r="F7" s="110">
        <v>2</v>
      </c>
      <c r="G7" s="110">
        <v>5</v>
      </c>
      <c r="H7" s="110">
        <v>5</v>
      </c>
      <c r="I7" s="110"/>
      <c r="J7" s="110"/>
      <c r="K7" s="110"/>
      <c r="L7" s="110"/>
      <c r="M7" s="110"/>
      <c r="N7" s="110">
        <v>5</v>
      </c>
      <c r="O7" s="110"/>
      <c r="P7" s="110"/>
      <c r="Q7" s="110"/>
      <c r="R7" s="110"/>
      <c r="S7" s="122">
        <f t="shared" si="0"/>
        <v>17</v>
      </c>
      <c r="T7" s="132">
        <v>3</v>
      </c>
    </row>
    <row r="8" spans="1:20" s="123" customFormat="1" ht="13.5" customHeight="1">
      <c r="A8" s="121">
        <v>6</v>
      </c>
      <c r="B8" s="108" t="s">
        <v>33</v>
      </c>
      <c r="C8" s="108" t="s">
        <v>181</v>
      </c>
      <c r="D8" s="110"/>
      <c r="E8" s="110"/>
      <c r="F8" s="110"/>
      <c r="G8" s="110"/>
      <c r="H8" s="110"/>
      <c r="I8" s="110"/>
      <c r="J8" s="110"/>
      <c r="K8" s="110"/>
      <c r="L8" s="110">
        <v>4</v>
      </c>
      <c r="M8" s="110">
        <v>4</v>
      </c>
      <c r="N8" s="110">
        <v>4</v>
      </c>
      <c r="O8" s="110"/>
      <c r="P8" s="110"/>
      <c r="Q8" s="110">
        <v>4</v>
      </c>
      <c r="R8" s="110">
        <v>5</v>
      </c>
      <c r="S8" s="122">
        <f>SUM(D8:R8)</f>
        <v>21</v>
      </c>
      <c r="T8" s="132" t="s">
        <v>232</v>
      </c>
    </row>
    <row r="9" spans="1:20" s="123" customFormat="1" ht="13.5" customHeight="1">
      <c r="A9" s="121">
        <v>7</v>
      </c>
      <c r="B9" s="108" t="s">
        <v>33</v>
      </c>
      <c r="C9" s="108" t="s">
        <v>182</v>
      </c>
      <c r="D9" s="110">
        <v>2</v>
      </c>
      <c r="E9" s="110">
        <v>2</v>
      </c>
      <c r="F9" s="110">
        <v>2</v>
      </c>
      <c r="G9" s="110">
        <v>4</v>
      </c>
      <c r="H9" s="110">
        <v>4</v>
      </c>
      <c r="I9" s="110">
        <v>2</v>
      </c>
      <c r="J9" s="110">
        <v>2</v>
      </c>
      <c r="K9" s="110">
        <v>2</v>
      </c>
      <c r="L9" s="110"/>
      <c r="M9" s="110"/>
      <c r="N9" s="110"/>
      <c r="O9" s="110"/>
      <c r="P9" s="110"/>
      <c r="Q9" s="110"/>
      <c r="R9" s="110"/>
      <c r="S9" s="122">
        <f t="shared" si="0"/>
        <v>20</v>
      </c>
      <c r="T9" s="132" t="s">
        <v>231</v>
      </c>
    </row>
    <row r="10" spans="1:20" s="123" customFormat="1" ht="13.5" customHeight="1">
      <c r="A10" s="121">
        <v>8</v>
      </c>
      <c r="B10" s="108" t="s">
        <v>3</v>
      </c>
      <c r="C10" s="108" t="s">
        <v>183</v>
      </c>
      <c r="D10" s="110"/>
      <c r="E10" s="110"/>
      <c r="F10" s="110"/>
      <c r="G10" s="110"/>
      <c r="H10" s="110"/>
      <c r="I10" s="110"/>
      <c r="J10" s="110"/>
      <c r="K10" s="110"/>
      <c r="L10" s="110">
        <v>2</v>
      </c>
      <c r="M10" s="110">
        <v>2</v>
      </c>
      <c r="N10" s="110">
        <v>2</v>
      </c>
      <c r="O10" s="110">
        <v>2</v>
      </c>
      <c r="P10" s="110">
        <v>2</v>
      </c>
      <c r="Q10" s="110">
        <v>3</v>
      </c>
      <c r="R10" s="110">
        <v>4</v>
      </c>
      <c r="S10" s="122">
        <f t="shared" si="0"/>
        <v>17</v>
      </c>
      <c r="T10" s="132">
        <v>5</v>
      </c>
    </row>
    <row r="11" spans="1:20" s="123" customFormat="1" ht="13.5" customHeight="1">
      <c r="A11" s="121">
        <v>9</v>
      </c>
      <c r="B11" s="108" t="s">
        <v>3</v>
      </c>
      <c r="C11" s="108" t="s">
        <v>184</v>
      </c>
      <c r="D11" s="110">
        <v>2</v>
      </c>
      <c r="E11" s="110">
        <v>2</v>
      </c>
      <c r="F11" s="110">
        <v>2</v>
      </c>
      <c r="G11" s="110">
        <v>2</v>
      </c>
      <c r="H11" s="110">
        <v>2</v>
      </c>
      <c r="I11" s="110">
        <v>2</v>
      </c>
      <c r="J11" s="110">
        <v>2</v>
      </c>
      <c r="K11" s="110">
        <v>2</v>
      </c>
      <c r="L11" s="110"/>
      <c r="M11" s="110"/>
      <c r="N11" s="110"/>
      <c r="O11" s="110"/>
      <c r="P11" s="110"/>
      <c r="Q11" s="110"/>
      <c r="R11" s="110"/>
      <c r="S11" s="122">
        <f t="shared" si="0"/>
        <v>16</v>
      </c>
      <c r="T11" s="132">
        <v>6</v>
      </c>
    </row>
    <row r="12" spans="1:20" s="123" customFormat="1" ht="13.5" customHeight="1">
      <c r="A12" s="121">
        <v>10</v>
      </c>
      <c r="B12" s="108" t="s">
        <v>157</v>
      </c>
      <c r="C12" s="108" t="s">
        <v>185</v>
      </c>
      <c r="D12" s="110">
        <v>4</v>
      </c>
      <c r="E12" s="110">
        <v>4</v>
      </c>
      <c r="F12" s="110">
        <v>4</v>
      </c>
      <c r="G12" s="110"/>
      <c r="H12" s="110"/>
      <c r="I12" s="110"/>
      <c r="J12" s="110"/>
      <c r="K12" s="110"/>
      <c r="L12" s="110">
        <v>5</v>
      </c>
      <c r="M12" s="110">
        <v>5</v>
      </c>
      <c r="N12" s="110"/>
      <c r="O12" s="110"/>
      <c r="P12" s="110"/>
      <c r="Q12" s="110"/>
      <c r="R12" s="110"/>
      <c r="S12" s="122">
        <f t="shared" si="0"/>
        <v>22</v>
      </c>
      <c r="T12" s="132">
        <v>8</v>
      </c>
    </row>
    <row r="13" spans="1:20" s="123" customFormat="1" ht="13.5" customHeight="1">
      <c r="A13" s="121">
        <v>11</v>
      </c>
      <c r="B13" s="108" t="s">
        <v>157</v>
      </c>
      <c r="C13" s="108" t="s">
        <v>186</v>
      </c>
      <c r="D13" s="110"/>
      <c r="E13" s="110"/>
      <c r="F13" s="110"/>
      <c r="G13" s="110"/>
      <c r="H13" s="110"/>
      <c r="I13" s="110">
        <v>4</v>
      </c>
      <c r="J13" s="110">
        <v>4</v>
      </c>
      <c r="K13" s="110">
        <v>4</v>
      </c>
      <c r="L13" s="110"/>
      <c r="M13" s="110"/>
      <c r="N13" s="110">
        <v>5</v>
      </c>
      <c r="O13" s="110">
        <v>4</v>
      </c>
      <c r="P13" s="110"/>
      <c r="Q13" s="110"/>
      <c r="R13" s="110"/>
      <c r="S13" s="122">
        <f t="shared" si="0"/>
        <v>21</v>
      </c>
      <c r="T13" s="132">
        <v>4</v>
      </c>
    </row>
    <row r="14" spans="1:20" s="123" customFormat="1" ht="13.5" customHeight="1">
      <c r="A14" s="121">
        <v>12</v>
      </c>
      <c r="B14" s="108" t="s">
        <v>157</v>
      </c>
      <c r="C14" s="108" t="s">
        <v>187</v>
      </c>
      <c r="D14" s="110"/>
      <c r="E14" s="110"/>
      <c r="F14" s="110"/>
      <c r="G14" s="110">
        <v>4</v>
      </c>
      <c r="H14" s="110">
        <v>4</v>
      </c>
      <c r="I14" s="110"/>
      <c r="J14" s="110"/>
      <c r="K14" s="110"/>
      <c r="L14" s="110"/>
      <c r="M14" s="110"/>
      <c r="N14" s="110"/>
      <c r="O14" s="110"/>
      <c r="P14" s="110">
        <v>4</v>
      </c>
      <c r="Q14" s="110">
        <v>5</v>
      </c>
      <c r="R14" s="110">
        <v>4</v>
      </c>
      <c r="S14" s="122">
        <f t="shared" si="0"/>
        <v>21</v>
      </c>
      <c r="T14" s="132">
        <v>5</v>
      </c>
    </row>
    <row r="15" spans="1:20" s="123" customFormat="1" ht="15" customHeight="1">
      <c r="A15" s="121">
        <v>13</v>
      </c>
      <c r="B15" s="108" t="s">
        <v>158</v>
      </c>
      <c r="C15" s="108" t="s">
        <v>225</v>
      </c>
      <c r="D15" s="110"/>
      <c r="E15" s="110"/>
      <c r="F15" s="110"/>
      <c r="G15" s="110"/>
      <c r="H15" s="110"/>
      <c r="I15" s="110">
        <v>4</v>
      </c>
      <c r="J15" s="110">
        <v>4</v>
      </c>
      <c r="K15" s="110">
        <v>4</v>
      </c>
      <c r="L15" s="110">
        <v>3</v>
      </c>
      <c r="M15" s="110">
        <v>3</v>
      </c>
      <c r="N15" s="110"/>
      <c r="O15" s="110"/>
      <c r="P15" s="110"/>
      <c r="Q15" s="110"/>
      <c r="R15" s="110"/>
      <c r="S15" s="122">
        <f t="shared" si="0"/>
        <v>18</v>
      </c>
      <c r="T15" s="132">
        <v>1</v>
      </c>
    </row>
    <row r="16" spans="1:20" ht="13.5" customHeight="1">
      <c r="A16" s="124">
        <v>14</v>
      </c>
      <c r="B16" s="101" t="s">
        <v>159</v>
      </c>
      <c r="C16" s="106" t="s">
        <v>226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>
        <v>3</v>
      </c>
      <c r="O16" s="100">
        <v>3</v>
      </c>
      <c r="P16" s="100">
        <v>3</v>
      </c>
      <c r="Q16" s="100">
        <v>5</v>
      </c>
      <c r="R16" s="100">
        <v>4</v>
      </c>
      <c r="S16" s="125">
        <f>SUM(D16:R16)</f>
        <v>18</v>
      </c>
      <c r="T16" s="133">
        <v>2</v>
      </c>
    </row>
    <row r="17" spans="1:20" ht="13.5" customHeight="1">
      <c r="A17" s="126">
        <v>15</v>
      </c>
      <c r="B17" s="101" t="s">
        <v>158</v>
      </c>
      <c r="C17" s="101" t="s">
        <v>227</v>
      </c>
      <c r="D17" s="100">
        <v>3</v>
      </c>
      <c r="E17" s="100">
        <v>3</v>
      </c>
      <c r="F17" s="100">
        <v>3</v>
      </c>
      <c r="G17" s="100">
        <v>4</v>
      </c>
      <c r="H17" s="100">
        <v>4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25">
        <f t="shared" si="0"/>
        <v>17</v>
      </c>
      <c r="T17" s="133" t="s">
        <v>233</v>
      </c>
    </row>
    <row r="18" spans="1:20" ht="13.5" customHeight="1">
      <c r="A18" s="124">
        <v>16</v>
      </c>
      <c r="B18" s="101" t="s">
        <v>4</v>
      </c>
      <c r="C18" s="101" t="s">
        <v>188</v>
      </c>
      <c r="D18" s="100"/>
      <c r="E18" s="100"/>
      <c r="F18" s="100"/>
      <c r="G18" s="100">
        <v>2</v>
      </c>
      <c r="H18" s="100">
        <v>2</v>
      </c>
      <c r="I18" s="100"/>
      <c r="J18" s="100"/>
      <c r="K18" s="100"/>
      <c r="L18" s="100"/>
      <c r="M18" s="100"/>
      <c r="N18" s="100"/>
      <c r="O18" s="100">
        <v>5</v>
      </c>
      <c r="P18" s="100">
        <v>5</v>
      </c>
      <c r="Q18" s="100">
        <v>2</v>
      </c>
      <c r="R18" s="100">
        <v>2</v>
      </c>
      <c r="S18" s="125">
        <f t="shared" si="0"/>
        <v>18</v>
      </c>
      <c r="T18" s="133">
        <v>6</v>
      </c>
    </row>
    <row r="19" spans="1:20" ht="13.5" customHeight="1">
      <c r="A19" s="126">
        <v>17</v>
      </c>
      <c r="B19" s="103" t="s">
        <v>4</v>
      </c>
      <c r="C19" s="107" t="s">
        <v>189</v>
      </c>
      <c r="D19" s="100">
        <v>5</v>
      </c>
      <c r="E19" s="100">
        <v>5</v>
      </c>
      <c r="F19" s="100">
        <v>5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27">
        <f>SUM(D19:R19)</f>
        <v>15</v>
      </c>
      <c r="T19" s="133">
        <v>8</v>
      </c>
    </row>
    <row r="20" spans="1:20" ht="15.75">
      <c r="A20" s="126">
        <v>27</v>
      </c>
      <c r="B20" s="103" t="s">
        <v>21</v>
      </c>
      <c r="C20" s="107" t="s">
        <v>189</v>
      </c>
      <c r="D20" s="100">
        <v>1</v>
      </c>
      <c r="E20" s="100">
        <v>1</v>
      </c>
      <c r="F20" s="100">
        <v>1</v>
      </c>
      <c r="G20" s="100">
        <v>1</v>
      </c>
      <c r="H20" s="100">
        <v>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27">
        <f t="shared" si="0"/>
        <v>5</v>
      </c>
      <c r="T20" s="133" t="s">
        <v>234</v>
      </c>
    </row>
    <row r="21" spans="1:20" ht="13.5" customHeight="1">
      <c r="A21" s="124">
        <v>18</v>
      </c>
      <c r="B21" s="101" t="s">
        <v>4</v>
      </c>
      <c r="C21" s="102" t="s">
        <v>190</v>
      </c>
      <c r="D21" s="100"/>
      <c r="E21" s="100"/>
      <c r="F21" s="100"/>
      <c r="G21" s="100"/>
      <c r="H21" s="100"/>
      <c r="I21" s="100">
        <v>5</v>
      </c>
      <c r="J21" s="100">
        <v>5</v>
      </c>
      <c r="K21" s="100">
        <v>5</v>
      </c>
      <c r="L21" s="100">
        <v>2</v>
      </c>
      <c r="M21" s="100">
        <v>2</v>
      </c>
      <c r="N21" s="100">
        <v>2</v>
      </c>
      <c r="O21" s="100"/>
      <c r="P21" s="100"/>
      <c r="Q21" s="100"/>
      <c r="R21" s="100"/>
      <c r="S21" s="125">
        <f t="shared" si="0"/>
        <v>21</v>
      </c>
      <c r="T21" s="133">
        <v>7</v>
      </c>
    </row>
    <row r="22" spans="1:20" ht="13.5" customHeight="1">
      <c r="A22" s="126">
        <v>19</v>
      </c>
      <c r="B22" s="104" t="s">
        <v>160</v>
      </c>
      <c r="C22" s="107" t="s">
        <v>191</v>
      </c>
      <c r="D22" s="100"/>
      <c r="E22" s="100"/>
      <c r="F22" s="100">
        <v>6</v>
      </c>
      <c r="G22" s="100"/>
      <c r="H22" s="100"/>
      <c r="I22" s="100"/>
      <c r="J22" s="100"/>
      <c r="K22" s="100"/>
      <c r="L22" s="100"/>
      <c r="M22" s="100"/>
      <c r="N22" s="100"/>
      <c r="O22" s="100">
        <v>8</v>
      </c>
      <c r="P22" s="100"/>
      <c r="Q22" s="100"/>
      <c r="R22" s="100"/>
      <c r="S22" s="128">
        <f t="shared" si="0"/>
        <v>14</v>
      </c>
      <c r="T22" s="133" t="s">
        <v>235</v>
      </c>
    </row>
    <row r="23" spans="1:20" ht="15.75">
      <c r="A23" s="124">
        <v>28</v>
      </c>
      <c r="B23" s="104" t="s">
        <v>43</v>
      </c>
      <c r="C23" s="102" t="s">
        <v>191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>
        <v>1</v>
      </c>
      <c r="P23" s="100">
        <v>1</v>
      </c>
      <c r="Q23" s="100"/>
      <c r="R23" s="100"/>
      <c r="S23" s="128">
        <f t="shared" si="0"/>
        <v>2</v>
      </c>
      <c r="T23" s="133" t="s">
        <v>235</v>
      </c>
    </row>
    <row r="24" spans="1:20" ht="13.5" customHeight="1">
      <c r="A24" s="124">
        <v>20</v>
      </c>
      <c r="B24" s="105" t="s">
        <v>160</v>
      </c>
      <c r="C24" s="102" t="s">
        <v>192</v>
      </c>
      <c r="D24" s="100"/>
      <c r="E24" s="100"/>
      <c r="F24" s="100"/>
      <c r="G24" s="100"/>
      <c r="H24" s="100"/>
      <c r="I24" s="100">
        <v>6</v>
      </c>
      <c r="J24" s="100">
        <v>6</v>
      </c>
      <c r="K24" s="100">
        <v>6</v>
      </c>
      <c r="L24" s="100"/>
      <c r="M24" s="100"/>
      <c r="N24" s="100"/>
      <c r="O24" s="100"/>
      <c r="P24" s="100"/>
      <c r="Q24" s="100"/>
      <c r="R24" s="100"/>
      <c r="S24" s="129">
        <f t="shared" si="0"/>
        <v>18</v>
      </c>
      <c r="T24" s="133" t="s">
        <v>235</v>
      </c>
    </row>
    <row r="25" spans="1:20" ht="15.75">
      <c r="A25" s="124">
        <v>28</v>
      </c>
      <c r="B25" s="105" t="s">
        <v>43</v>
      </c>
      <c r="C25" s="102" t="s">
        <v>192</v>
      </c>
      <c r="D25" s="100"/>
      <c r="E25" s="100"/>
      <c r="F25" s="100"/>
      <c r="G25" s="100"/>
      <c r="H25" s="100"/>
      <c r="I25" s="100">
        <v>1</v>
      </c>
      <c r="J25" s="100">
        <v>1</v>
      </c>
      <c r="K25" s="100"/>
      <c r="L25" s="100"/>
      <c r="M25" s="100"/>
      <c r="N25" s="100"/>
      <c r="O25" s="100"/>
      <c r="P25" s="100"/>
      <c r="Q25" s="100"/>
      <c r="R25" s="100"/>
      <c r="S25" s="129">
        <f t="shared" si="0"/>
        <v>2</v>
      </c>
      <c r="T25" s="133" t="s">
        <v>235</v>
      </c>
    </row>
    <row r="26" spans="1:20" ht="13.5" customHeight="1">
      <c r="A26" s="126">
        <v>21</v>
      </c>
      <c r="B26" s="106" t="s">
        <v>160</v>
      </c>
      <c r="C26" s="102" t="s">
        <v>193</v>
      </c>
      <c r="D26" s="100">
        <v>6</v>
      </c>
      <c r="E26" s="100">
        <v>6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>
        <v>6</v>
      </c>
      <c r="Q26" s="100"/>
      <c r="R26" s="100"/>
      <c r="S26" s="130">
        <f t="shared" si="0"/>
        <v>18</v>
      </c>
      <c r="T26" s="133" t="s">
        <v>235</v>
      </c>
    </row>
    <row r="27" spans="1:20" ht="15.75">
      <c r="A27" s="124">
        <v>28</v>
      </c>
      <c r="B27" s="106" t="s">
        <v>43</v>
      </c>
      <c r="C27" s="102" t="s">
        <v>193</v>
      </c>
      <c r="D27" s="100"/>
      <c r="E27" s="100"/>
      <c r="F27" s="100"/>
      <c r="G27" s="100"/>
      <c r="H27" s="100"/>
      <c r="I27" s="100"/>
      <c r="J27" s="100"/>
      <c r="K27" s="100">
        <v>1</v>
      </c>
      <c r="L27" s="100"/>
      <c r="M27" s="100"/>
      <c r="N27" s="100"/>
      <c r="O27" s="100"/>
      <c r="P27" s="100"/>
      <c r="Q27" s="100"/>
      <c r="R27" s="100"/>
      <c r="S27" s="130">
        <f t="shared" si="0"/>
        <v>1</v>
      </c>
      <c r="T27" s="133" t="s">
        <v>235</v>
      </c>
    </row>
    <row r="28" spans="1:20" ht="13.5" customHeight="1">
      <c r="A28" s="124">
        <v>22</v>
      </c>
      <c r="B28" s="101" t="s">
        <v>14</v>
      </c>
      <c r="C28" s="102" t="s">
        <v>194</v>
      </c>
      <c r="D28" s="100"/>
      <c r="E28" s="100"/>
      <c r="F28" s="100">
        <v>5</v>
      </c>
      <c r="G28" s="100"/>
      <c r="H28" s="100"/>
      <c r="I28" s="100"/>
      <c r="J28" s="100"/>
      <c r="K28" s="100"/>
      <c r="L28" s="100">
        <v>2</v>
      </c>
      <c r="M28" s="100">
        <v>2</v>
      </c>
      <c r="N28" s="100">
        <v>2</v>
      </c>
      <c r="O28" s="100">
        <v>6</v>
      </c>
      <c r="P28" s="100"/>
      <c r="Q28" s="100"/>
      <c r="R28" s="100"/>
      <c r="S28" s="125">
        <f t="shared" si="0"/>
        <v>17</v>
      </c>
      <c r="T28" s="133" t="s">
        <v>236</v>
      </c>
    </row>
    <row r="29" spans="1:20" ht="13.5" customHeight="1">
      <c r="A29" s="126">
        <v>23</v>
      </c>
      <c r="B29" s="101" t="s">
        <v>14</v>
      </c>
      <c r="C29" s="107" t="s">
        <v>195</v>
      </c>
      <c r="D29" s="100"/>
      <c r="E29" s="100"/>
      <c r="F29" s="100"/>
      <c r="G29" s="100">
        <v>2</v>
      </c>
      <c r="H29" s="100"/>
      <c r="I29" s="100">
        <v>6</v>
      </c>
      <c r="J29" s="100">
        <v>6</v>
      </c>
      <c r="K29" s="100">
        <v>6</v>
      </c>
      <c r="L29" s="100"/>
      <c r="M29" s="100"/>
      <c r="N29" s="100"/>
      <c r="O29" s="100"/>
      <c r="P29" s="100"/>
      <c r="Q29" s="100"/>
      <c r="R29" s="100"/>
      <c r="S29" s="125">
        <f t="shared" si="0"/>
        <v>20</v>
      </c>
      <c r="T29" s="133" t="s">
        <v>236</v>
      </c>
    </row>
    <row r="30" spans="1:20" ht="13.5" customHeight="1">
      <c r="A30" s="124">
        <v>24</v>
      </c>
      <c r="B30" s="101" t="s">
        <v>14</v>
      </c>
      <c r="C30" s="102" t="s">
        <v>196</v>
      </c>
      <c r="D30" s="100">
        <v>5</v>
      </c>
      <c r="E30" s="100">
        <v>5</v>
      </c>
      <c r="F30" s="100"/>
      <c r="G30" s="100"/>
      <c r="H30" s="100">
        <v>2</v>
      </c>
      <c r="I30" s="100"/>
      <c r="J30" s="100"/>
      <c r="K30" s="100"/>
      <c r="L30" s="100"/>
      <c r="M30" s="100"/>
      <c r="N30" s="100"/>
      <c r="O30" s="100"/>
      <c r="P30" s="100">
        <v>8</v>
      </c>
      <c r="Q30" s="100"/>
      <c r="R30" s="100"/>
      <c r="S30" s="125">
        <f t="shared" si="0"/>
        <v>20</v>
      </c>
      <c r="T30" s="133" t="s">
        <v>236</v>
      </c>
    </row>
    <row r="31" spans="1:20" ht="13.5" customHeight="1">
      <c r="A31" s="126">
        <v>25</v>
      </c>
      <c r="B31" s="101" t="s">
        <v>18</v>
      </c>
      <c r="C31" s="102" t="s">
        <v>197</v>
      </c>
      <c r="D31" s="100"/>
      <c r="E31" s="100"/>
      <c r="F31" s="100"/>
      <c r="G31" s="100"/>
      <c r="H31" s="100"/>
      <c r="I31" s="100">
        <v>2</v>
      </c>
      <c r="J31" s="100">
        <v>2</v>
      </c>
      <c r="K31" s="100">
        <v>2</v>
      </c>
      <c r="L31" s="100">
        <v>2</v>
      </c>
      <c r="M31" s="100">
        <v>2</v>
      </c>
      <c r="N31" s="100">
        <v>2</v>
      </c>
      <c r="O31" s="100">
        <v>2</v>
      </c>
      <c r="P31" s="100">
        <v>2</v>
      </c>
      <c r="Q31" s="100">
        <v>2</v>
      </c>
      <c r="R31" s="100">
        <v>2</v>
      </c>
      <c r="S31" s="125">
        <f t="shared" si="0"/>
        <v>20</v>
      </c>
      <c r="T31" s="133"/>
    </row>
    <row r="32" spans="1:20" ht="13.5" customHeight="1">
      <c r="A32" s="124">
        <v>26</v>
      </c>
      <c r="B32" s="106" t="s">
        <v>18</v>
      </c>
      <c r="C32" s="102" t="s">
        <v>198</v>
      </c>
      <c r="D32" s="100">
        <v>2</v>
      </c>
      <c r="E32" s="100">
        <v>2</v>
      </c>
      <c r="F32" s="100">
        <v>2</v>
      </c>
      <c r="G32" s="100">
        <v>2</v>
      </c>
      <c r="H32" s="100">
        <v>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30">
        <f t="shared" si="0"/>
        <v>10</v>
      </c>
      <c r="T32" s="133"/>
    </row>
    <row r="33" spans="1:20" ht="15.75">
      <c r="A33" s="126">
        <v>29</v>
      </c>
      <c r="B33" s="101"/>
      <c r="C33" s="102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25">
        <f t="shared" ref="S33:S44" si="1">SUM(D33:R33)</f>
        <v>0</v>
      </c>
      <c r="T33" s="133"/>
    </row>
    <row r="34" spans="1:20" ht="15.75">
      <c r="A34" s="124">
        <v>30</v>
      </c>
      <c r="B34" s="101"/>
      <c r="C34" s="102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25">
        <f t="shared" si="1"/>
        <v>0</v>
      </c>
      <c r="T34" s="133"/>
    </row>
    <row r="35" spans="1:20" ht="15.75">
      <c r="A35" s="126">
        <v>31</v>
      </c>
      <c r="B35" s="101"/>
      <c r="C35" s="102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25">
        <f t="shared" si="1"/>
        <v>0</v>
      </c>
      <c r="T35" s="133"/>
    </row>
    <row r="36" spans="1:20" ht="15.75">
      <c r="A36" s="124">
        <v>32</v>
      </c>
      <c r="B36" s="101"/>
      <c r="C36" s="102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25">
        <f t="shared" si="1"/>
        <v>0</v>
      </c>
      <c r="T36" s="133"/>
    </row>
    <row r="37" spans="1:20" ht="15.75">
      <c r="A37" s="126">
        <v>33</v>
      </c>
      <c r="B37" s="101"/>
      <c r="C37" s="102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25">
        <f t="shared" si="1"/>
        <v>0</v>
      </c>
      <c r="T37" s="133"/>
    </row>
    <row r="38" spans="1:20" ht="15.75">
      <c r="A38" s="124">
        <v>34</v>
      </c>
      <c r="B38" s="101"/>
      <c r="C38" s="102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25">
        <f t="shared" si="1"/>
        <v>0</v>
      </c>
      <c r="T38" s="133"/>
    </row>
    <row r="39" spans="1:20" ht="15.75">
      <c r="A39" s="126">
        <v>35</v>
      </c>
      <c r="B39" s="101"/>
      <c r="C39" s="102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25">
        <f t="shared" si="1"/>
        <v>0</v>
      </c>
      <c r="T39" s="133"/>
    </row>
    <row r="40" spans="1:20" ht="15.75">
      <c r="A40" s="124">
        <v>36</v>
      </c>
      <c r="B40" s="101"/>
      <c r="C40" s="102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25">
        <f t="shared" si="1"/>
        <v>0</v>
      </c>
      <c r="T40" s="133"/>
    </row>
    <row r="41" spans="1:20" ht="15.75">
      <c r="A41" s="126">
        <v>37</v>
      </c>
      <c r="B41" s="101"/>
      <c r="C41" s="102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25">
        <f t="shared" si="1"/>
        <v>0</v>
      </c>
      <c r="T41" s="133"/>
    </row>
    <row r="42" spans="1:20" ht="15.75">
      <c r="A42" s="124">
        <v>38</v>
      </c>
      <c r="B42" s="101"/>
      <c r="C42" s="102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25">
        <f t="shared" si="1"/>
        <v>0</v>
      </c>
      <c r="T42" s="133"/>
    </row>
    <row r="43" spans="1:20" ht="15.75">
      <c r="A43" s="126">
        <v>39</v>
      </c>
      <c r="B43" s="101"/>
      <c r="C43" s="102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25">
        <f t="shared" si="1"/>
        <v>0</v>
      </c>
      <c r="T43" s="133"/>
    </row>
    <row r="44" spans="1:20" ht="16.5" thickBot="1">
      <c r="A44" s="124">
        <v>40</v>
      </c>
      <c r="B44" s="101"/>
      <c r="C44" s="10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25">
        <f t="shared" si="1"/>
        <v>0</v>
      </c>
      <c r="T44" s="133"/>
    </row>
    <row r="45" spans="1:20" ht="16.5" thickBot="1">
      <c r="S45" s="131">
        <f>SUM(S3:S44)</f>
        <v>471</v>
      </c>
    </row>
  </sheetData>
  <mergeCells count="1">
    <mergeCell ref="D1:R1"/>
  </mergeCells>
  <conditionalFormatting sqref="D3:R44">
    <cfRule type="cellIs" dxfId="0" priority="1" operator="notEqual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9" scale="7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E41"/>
  <sheetViews>
    <sheetView rightToLeft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30" sqref="H30"/>
    </sheetView>
  </sheetViews>
  <sheetFormatPr baseColWidth="10" defaultRowHeight="15"/>
  <cols>
    <col min="1" max="1" width="4.28515625" style="160" bestFit="1" customWidth="1"/>
    <col min="2" max="3" width="14.42578125" style="160" customWidth="1"/>
    <col min="4" max="16" width="9.5703125" style="160" customWidth="1"/>
    <col min="17" max="17" width="10.5703125" style="160" bestFit="1" customWidth="1"/>
    <col min="18" max="18" width="9.5703125" style="160" customWidth="1"/>
    <col min="19" max="19" width="10.5703125" style="160" bestFit="1" customWidth="1"/>
    <col min="20" max="16384" width="11.42578125" style="160"/>
  </cols>
  <sheetData>
    <row r="1" spans="1:57" ht="36" customHeight="1" thickBot="1">
      <c r="A1" s="407" t="s">
        <v>223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57" ht="36" customHeight="1" thickTop="1">
      <c r="A2" s="411" t="s">
        <v>202</v>
      </c>
      <c r="B2" s="353" t="s">
        <v>199</v>
      </c>
      <c r="C2" s="354"/>
      <c r="D2" s="374" t="s">
        <v>28</v>
      </c>
      <c r="E2" s="375"/>
      <c r="F2" s="375"/>
      <c r="G2" s="375"/>
      <c r="H2" s="375"/>
      <c r="I2" s="375"/>
      <c r="J2" s="375"/>
      <c r="K2" s="376"/>
      <c r="L2" s="377" t="s">
        <v>257</v>
      </c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9"/>
      <c r="AD2" s="380" t="s">
        <v>258</v>
      </c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2"/>
    </row>
    <row r="3" spans="1:57" ht="25.5" customHeight="1" thickBot="1">
      <c r="A3" s="412"/>
      <c r="B3" s="355"/>
      <c r="C3" s="356"/>
      <c r="D3" s="383"/>
      <c r="E3" s="384"/>
      <c r="F3" s="408" t="s">
        <v>204</v>
      </c>
      <c r="G3" s="409"/>
      <c r="H3" s="408" t="s">
        <v>203</v>
      </c>
      <c r="I3" s="409"/>
      <c r="J3" s="422"/>
      <c r="K3" s="423"/>
      <c r="L3" s="370"/>
      <c r="M3" s="368"/>
      <c r="N3" s="367"/>
      <c r="O3" s="368"/>
      <c r="P3" s="410" t="s">
        <v>206</v>
      </c>
      <c r="Q3" s="410"/>
      <c r="R3" s="410" t="s">
        <v>205</v>
      </c>
      <c r="S3" s="410"/>
      <c r="T3" s="367"/>
      <c r="U3" s="368"/>
      <c r="V3" s="367"/>
      <c r="W3" s="368"/>
      <c r="X3" s="367"/>
      <c r="Y3" s="368"/>
      <c r="Z3" s="367"/>
      <c r="AA3" s="368"/>
      <c r="AB3" s="367"/>
      <c r="AC3" s="369"/>
      <c r="AD3" s="366"/>
      <c r="AE3" s="363"/>
      <c r="AF3" s="362"/>
      <c r="AG3" s="363"/>
      <c r="AH3" s="365" t="s">
        <v>209</v>
      </c>
      <c r="AI3" s="365"/>
      <c r="AJ3" s="365" t="s">
        <v>210</v>
      </c>
      <c r="AK3" s="365"/>
      <c r="AL3" s="365" t="s">
        <v>208</v>
      </c>
      <c r="AM3" s="365"/>
      <c r="AN3" s="365" t="s">
        <v>207</v>
      </c>
      <c r="AO3" s="365"/>
      <c r="AP3" s="362"/>
      <c r="AQ3" s="363"/>
      <c r="AR3" s="362"/>
      <c r="AS3" s="363"/>
      <c r="AT3" s="362"/>
      <c r="AU3" s="363"/>
      <c r="AV3" s="362"/>
      <c r="AW3" s="363"/>
      <c r="AX3" s="362"/>
      <c r="AY3" s="363"/>
      <c r="AZ3" s="362"/>
      <c r="BA3" s="363"/>
      <c r="BB3" s="362"/>
      <c r="BC3" s="363"/>
      <c r="BD3" s="362"/>
      <c r="BE3" s="364"/>
    </row>
    <row r="4" spans="1:57" ht="25.5" customHeight="1" thickBot="1">
      <c r="A4" s="412"/>
      <c r="B4" s="355"/>
      <c r="C4" s="356"/>
      <c r="D4" s="414" t="s">
        <v>35</v>
      </c>
      <c r="E4" s="415"/>
      <c r="F4" s="418" t="s">
        <v>36</v>
      </c>
      <c r="G4" s="415"/>
      <c r="H4" s="418" t="s">
        <v>37</v>
      </c>
      <c r="I4" s="415"/>
      <c r="J4" s="418" t="s">
        <v>34</v>
      </c>
      <c r="K4" s="420"/>
      <c r="L4" s="385" t="s">
        <v>26</v>
      </c>
      <c r="M4" s="386"/>
      <c r="N4" s="386"/>
      <c r="O4" s="387"/>
      <c r="P4" s="394" t="s">
        <v>39</v>
      </c>
      <c r="Q4" s="393"/>
      <c r="R4" s="394" t="s">
        <v>42</v>
      </c>
      <c r="S4" s="393"/>
      <c r="T4" s="394" t="s">
        <v>47</v>
      </c>
      <c r="U4" s="393"/>
      <c r="V4" s="394" t="s">
        <v>50</v>
      </c>
      <c r="W4" s="393"/>
      <c r="X4" s="394" t="s">
        <v>58</v>
      </c>
      <c r="Y4" s="393"/>
      <c r="Z4" s="394" t="s">
        <v>59</v>
      </c>
      <c r="AA4" s="393"/>
      <c r="AB4" s="394" t="s">
        <v>60</v>
      </c>
      <c r="AC4" s="402"/>
      <c r="AD4" s="404" t="s">
        <v>26</v>
      </c>
      <c r="AE4" s="398"/>
      <c r="AF4" s="398"/>
      <c r="AG4" s="399"/>
      <c r="AH4" s="397" t="s">
        <v>39</v>
      </c>
      <c r="AI4" s="398"/>
      <c r="AJ4" s="398"/>
      <c r="AK4" s="399"/>
      <c r="AL4" s="397" t="s">
        <v>42</v>
      </c>
      <c r="AM4" s="398"/>
      <c r="AN4" s="398"/>
      <c r="AO4" s="398"/>
      <c r="AP4" s="398"/>
      <c r="AQ4" s="399"/>
      <c r="AR4" s="397" t="s">
        <v>47</v>
      </c>
      <c r="AS4" s="398"/>
      <c r="AT4" s="398"/>
      <c r="AU4" s="399"/>
      <c r="AV4" s="397" t="s">
        <v>50</v>
      </c>
      <c r="AW4" s="398"/>
      <c r="AX4" s="398"/>
      <c r="AY4" s="399"/>
      <c r="AZ4" s="371" t="s">
        <v>58</v>
      </c>
      <c r="BA4" s="372"/>
      <c r="BB4" s="371" t="s">
        <v>59</v>
      </c>
      <c r="BC4" s="372"/>
      <c r="BD4" s="371" t="s">
        <v>60</v>
      </c>
      <c r="BE4" s="390"/>
    </row>
    <row r="5" spans="1:57" ht="25.5" customHeight="1">
      <c r="A5" s="412"/>
      <c r="B5" s="355"/>
      <c r="C5" s="356"/>
      <c r="D5" s="416"/>
      <c r="E5" s="417"/>
      <c r="F5" s="419"/>
      <c r="G5" s="417"/>
      <c r="H5" s="419"/>
      <c r="I5" s="417"/>
      <c r="J5" s="419"/>
      <c r="K5" s="421"/>
      <c r="L5" s="392" t="s">
        <v>27</v>
      </c>
      <c r="M5" s="393"/>
      <c r="N5" s="394" t="s">
        <v>13</v>
      </c>
      <c r="O5" s="395"/>
      <c r="P5" s="400"/>
      <c r="Q5" s="401"/>
      <c r="R5" s="400"/>
      <c r="S5" s="401"/>
      <c r="T5" s="400"/>
      <c r="U5" s="401"/>
      <c r="V5" s="400"/>
      <c r="W5" s="401"/>
      <c r="X5" s="400"/>
      <c r="Y5" s="401"/>
      <c r="Z5" s="400"/>
      <c r="AA5" s="401"/>
      <c r="AB5" s="400"/>
      <c r="AC5" s="403"/>
      <c r="AD5" s="396" t="s">
        <v>27</v>
      </c>
      <c r="AE5" s="372"/>
      <c r="AF5" s="371" t="s">
        <v>13</v>
      </c>
      <c r="AG5" s="372"/>
      <c r="AH5" s="371" t="s">
        <v>40</v>
      </c>
      <c r="AI5" s="372"/>
      <c r="AJ5" s="371" t="s">
        <v>41</v>
      </c>
      <c r="AK5" s="372"/>
      <c r="AL5" s="371" t="s">
        <v>14</v>
      </c>
      <c r="AM5" s="372"/>
      <c r="AN5" s="371" t="s">
        <v>44</v>
      </c>
      <c r="AO5" s="372"/>
      <c r="AP5" s="371" t="s">
        <v>45</v>
      </c>
      <c r="AQ5" s="372"/>
      <c r="AR5" s="371" t="s">
        <v>49</v>
      </c>
      <c r="AS5" s="372"/>
      <c r="AT5" s="371" t="s">
        <v>48</v>
      </c>
      <c r="AU5" s="372"/>
      <c r="AV5" s="371" t="s">
        <v>56</v>
      </c>
      <c r="AW5" s="372"/>
      <c r="AX5" s="371" t="s">
        <v>57</v>
      </c>
      <c r="AY5" s="373"/>
      <c r="AZ5" s="388"/>
      <c r="BA5" s="389"/>
      <c r="BB5" s="388"/>
      <c r="BC5" s="389"/>
      <c r="BD5" s="388"/>
      <c r="BE5" s="391"/>
    </row>
    <row r="6" spans="1:57" ht="36.75" customHeight="1">
      <c r="A6" s="413"/>
      <c r="B6" s="357"/>
      <c r="C6" s="358"/>
      <c r="D6" s="203" t="s">
        <v>214</v>
      </c>
      <c r="E6" s="172" t="s">
        <v>211</v>
      </c>
      <c r="F6" s="171" t="s">
        <v>214</v>
      </c>
      <c r="G6" s="172" t="s">
        <v>211</v>
      </c>
      <c r="H6" s="171" t="s">
        <v>214</v>
      </c>
      <c r="I6" s="172" t="s">
        <v>211</v>
      </c>
      <c r="J6" s="171" t="s">
        <v>214</v>
      </c>
      <c r="K6" s="204" t="s">
        <v>211</v>
      </c>
      <c r="L6" s="193" t="s">
        <v>214</v>
      </c>
      <c r="M6" s="175" t="s">
        <v>211</v>
      </c>
      <c r="N6" s="174" t="s">
        <v>214</v>
      </c>
      <c r="O6" s="177" t="s">
        <v>211</v>
      </c>
      <c r="P6" s="174" t="s">
        <v>214</v>
      </c>
      <c r="Q6" s="175" t="s">
        <v>211</v>
      </c>
      <c r="R6" s="174" t="s">
        <v>214</v>
      </c>
      <c r="S6" s="175" t="s">
        <v>211</v>
      </c>
      <c r="T6" s="174" t="s">
        <v>214</v>
      </c>
      <c r="U6" s="175" t="s">
        <v>211</v>
      </c>
      <c r="V6" s="174" t="s">
        <v>214</v>
      </c>
      <c r="W6" s="175" t="s">
        <v>211</v>
      </c>
      <c r="X6" s="174" t="s">
        <v>214</v>
      </c>
      <c r="Y6" s="175" t="s">
        <v>211</v>
      </c>
      <c r="Z6" s="174" t="s">
        <v>214</v>
      </c>
      <c r="AA6" s="175" t="s">
        <v>211</v>
      </c>
      <c r="AB6" s="174" t="s">
        <v>214</v>
      </c>
      <c r="AC6" s="194" t="s">
        <v>211</v>
      </c>
      <c r="AD6" s="185"/>
      <c r="AE6" s="163"/>
      <c r="AF6" s="162"/>
      <c r="AG6" s="163"/>
      <c r="AH6" s="180" t="s">
        <v>214</v>
      </c>
      <c r="AI6" s="173" t="s">
        <v>211</v>
      </c>
      <c r="AJ6" s="180" t="s">
        <v>214</v>
      </c>
      <c r="AK6" s="173" t="s">
        <v>211</v>
      </c>
      <c r="AL6" s="180" t="s">
        <v>214</v>
      </c>
      <c r="AM6" s="173" t="s">
        <v>211</v>
      </c>
      <c r="AN6" s="180" t="s">
        <v>214</v>
      </c>
      <c r="AO6" s="173" t="s">
        <v>211</v>
      </c>
      <c r="AP6" s="180" t="s">
        <v>214</v>
      </c>
      <c r="AQ6" s="173" t="s">
        <v>211</v>
      </c>
      <c r="AR6" s="180" t="s">
        <v>214</v>
      </c>
      <c r="AS6" s="173" t="s">
        <v>211</v>
      </c>
      <c r="AT6" s="180" t="s">
        <v>214</v>
      </c>
      <c r="AU6" s="173" t="s">
        <v>211</v>
      </c>
      <c r="AV6" s="180" t="s">
        <v>214</v>
      </c>
      <c r="AW6" s="173" t="s">
        <v>211</v>
      </c>
      <c r="AX6" s="180" t="s">
        <v>214</v>
      </c>
      <c r="AY6" s="183" t="s">
        <v>211</v>
      </c>
      <c r="AZ6" s="180" t="s">
        <v>214</v>
      </c>
      <c r="BA6" s="173" t="s">
        <v>211</v>
      </c>
      <c r="BB6" s="180" t="s">
        <v>214</v>
      </c>
      <c r="BC6" s="173" t="s">
        <v>211</v>
      </c>
      <c r="BD6" s="180" t="s">
        <v>214</v>
      </c>
      <c r="BE6" s="186" t="s">
        <v>211</v>
      </c>
    </row>
    <row r="7" spans="1:57" ht="19.5" customHeight="1">
      <c r="A7" s="211">
        <v>1</v>
      </c>
      <c r="B7" s="360" t="s">
        <v>155</v>
      </c>
      <c r="C7" s="361"/>
      <c r="D7" s="205"/>
      <c r="E7" s="168"/>
      <c r="F7" s="169">
        <v>2</v>
      </c>
      <c r="G7" s="170" t="s">
        <v>212</v>
      </c>
      <c r="H7" s="169">
        <v>2</v>
      </c>
      <c r="I7" s="170" t="s">
        <v>212</v>
      </c>
      <c r="J7" s="167"/>
      <c r="K7" s="206"/>
      <c r="L7" s="195"/>
      <c r="M7" s="165"/>
      <c r="N7" s="164"/>
      <c r="O7" s="178"/>
      <c r="P7" s="166">
        <v>2</v>
      </c>
      <c r="Q7" s="176" t="s">
        <v>212</v>
      </c>
      <c r="R7" s="166">
        <v>2</v>
      </c>
      <c r="S7" s="176" t="s">
        <v>212</v>
      </c>
      <c r="T7" s="164"/>
      <c r="U7" s="165"/>
      <c r="V7" s="164"/>
      <c r="W7" s="165"/>
      <c r="X7" s="164"/>
      <c r="Y7" s="165"/>
      <c r="Z7" s="164"/>
      <c r="AA7" s="165"/>
      <c r="AB7" s="164"/>
      <c r="AC7" s="196"/>
      <c r="AD7" s="185"/>
      <c r="AE7" s="163"/>
      <c r="AF7" s="162"/>
      <c r="AG7" s="163"/>
      <c r="AH7" s="181">
        <v>2</v>
      </c>
      <c r="AI7" s="182" t="s">
        <v>212</v>
      </c>
      <c r="AJ7" s="181">
        <v>3</v>
      </c>
      <c r="AK7" s="182" t="s">
        <v>213</v>
      </c>
      <c r="AL7" s="181">
        <v>1</v>
      </c>
      <c r="AM7" s="182">
        <v>1</v>
      </c>
      <c r="AN7" s="181">
        <v>1</v>
      </c>
      <c r="AO7" s="182">
        <v>1</v>
      </c>
      <c r="AP7" s="162"/>
      <c r="AQ7" s="163"/>
      <c r="AR7" s="162"/>
      <c r="AS7" s="163"/>
      <c r="AT7" s="162"/>
      <c r="AU7" s="163"/>
      <c r="AV7" s="162"/>
      <c r="AW7" s="163"/>
      <c r="AX7" s="162"/>
      <c r="AY7" s="184"/>
      <c r="AZ7" s="162"/>
      <c r="BA7" s="163"/>
      <c r="BB7" s="162"/>
      <c r="BC7" s="163"/>
      <c r="BD7" s="162"/>
      <c r="BE7" s="187"/>
    </row>
    <row r="8" spans="1:57" s="161" customFormat="1" ht="19.5" customHeight="1">
      <c r="A8" s="211">
        <v>2</v>
      </c>
      <c r="B8" s="360" t="s">
        <v>156</v>
      </c>
      <c r="C8" s="361"/>
      <c r="D8" s="205"/>
      <c r="E8" s="168"/>
      <c r="F8" s="169">
        <v>3</v>
      </c>
      <c r="G8" s="170" t="s">
        <v>215</v>
      </c>
      <c r="H8" s="169">
        <v>2</v>
      </c>
      <c r="I8" s="170" t="s">
        <v>212</v>
      </c>
      <c r="J8" s="167"/>
      <c r="K8" s="206"/>
      <c r="L8" s="195"/>
      <c r="M8" s="165"/>
      <c r="N8" s="164"/>
      <c r="O8" s="178"/>
      <c r="P8" s="166">
        <v>3</v>
      </c>
      <c r="Q8" s="176" t="s">
        <v>215</v>
      </c>
      <c r="R8" s="166">
        <v>2</v>
      </c>
      <c r="S8" s="176" t="s">
        <v>212</v>
      </c>
      <c r="T8" s="164"/>
      <c r="U8" s="165"/>
      <c r="V8" s="164"/>
      <c r="W8" s="165"/>
      <c r="X8" s="164"/>
      <c r="Y8" s="165"/>
      <c r="Z8" s="164"/>
      <c r="AA8" s="165"/>
      <c r="AB8" s="164"/>
      <c r="AC8" s="196"/>
      <c r="AD8" s="185"/>
      <c r="AE8" s="163"/>
      <c r="AF8" s="162"/>
      <c r="AG8" s="163"/>
      <c r="AH8" s="181">
        <v>3</v>
      </c>
      <c r="AI8" s="182" t="s">
        <v>215</v>
      </c>
      <c r="AJ8" s="181">
        <v>3</v>
      </c>
      <c r="AK8" s="182" t="s">
        <v>217</v>
      </c>
      <c r="AL8" s="181">
        <v>2</v>
      </c>
      <c r="AM8" s="182" t="s">
        <v>212</v>
      </c>
      <c r="AN8" s="181">
        <v>2</v>
      </c>
      <c r="AO8" s="182" t="s">
        <v>212</v>
      </c>
      <c r="AP8" s="162"/>
      <c r="AQ8" s="163"/>
      <c r="AR8" s="162"/>
      <c r="AS8" s="163"/>
      <c r="AT8" s="162"/>
      <c r="AU8" s="163"/>
      <c r="AV8" s="162"/>
      <c r="AW8" s="163"/>
      <c r="AX8" s="162"/>
      <c r="AY8" s="184"/>
      <c r="AZ8" s="162"/>
      <c r="BA8" s="163"/>
      <c r="BB8" s="162"/>
      <c r="BC8" s="163"/>
      <c r="BD8" s="162"/>
      <c r="BE8" s="187"/>
    </row>
    <row r="9" spans="1:57" ht="19.5" customHeight="1">
      <c r="A9" s="211">
        <v>3</v>
      </c>
      <c r="B9" s="360" t="s">
        <v>33</v>
      </c>
      <c r="C9" s="361"/>
      <c r="D9" s="205"/>
      <c r="E9" s="168"/>
      <c r="F9" s="169">
        <v>3</v>
      </c>
      <c r="G9" s="170" t="s">
        <v>217</v>
      </c>
      <c r="H9" s="169">
        <v>2</v>
      </c>
      <c r="I9" s="170" t="s">
        <v>212</v>
      </c>
      <c r="J9" s="167"/>
      <c r="K9" s="206"/>
      <c r="L9" s="195"/>
      <c r="M9" s="165"/>
      <c r="N9" s="164"/>
      <c r="O9" s="178"/>
      <c r="P9" s="166">
        <v>3</v>
      </c>
      <c r="Q9" s="176" t="s">
        <v>217</v>
      </c>
      <c r="R9" s="166">
        <v>2</v>
      </c>
      <c r="S9" s="176" t="s">
        <v>212</v>
      </c>
      <c r="T9" s="164"/>
      <c r="U9" s="165"/>
      <c r="V9" s="164"/>
      <c r="W9" s="165"/>
      <c r="X9" s="164"/>
      <c r="Y9" s="165"/>
      <c r="Z9" s="164"/>
      <c r="AA9" s="165"/>
      <c r="AB9" s="164"/>
      <c r="AC9" s="196"/>
      <c r="AD9" s="185"/>
      <c r="AE9" s="163"/>
      <c r="AF9" s="162"/>
      <c r="AG9" s="163"/>
      <c r="AH9" s="181">
        <v>3</v>
      </c>
      <c r="AI9" s="182" t="s">
        <v>217</v>
      </c>
      <c r="AJ9" s="181">
        <v>3</v>
      </c>
      <c r="AK9" s="182" t="s">
        <v>215</v>
      </c>
      <c r="AL9" s="181">
        <v>2</v>
      </c>
      <c r="AM9" s="182" t="s">
        <v>212</v>
      </c>
      <c r="AN9" s="181">
        <v>2</v>
      </c>
      <c r="AO9" s="182" t="s">
        <v>212</v>
      </c>
      <c r="AP9" s="162"/>
      <c r="AQ9" s="163"/>
      <c r="AR9" s="162"/>
      <c r="AS9" s="163"/>
      <c r="AT9" s="162"/>
      <c r="AU9" s="163"/>
      <c r="AV9" s="162"/>
      <c r="AW9" s="163"/>
      <c r="AX9" s="162"/>
      <c r="AY9" s="184"/>
      <c r="AZ9" s="162"/>
      <c r="BA9" s="163"/>
      <c r="BB9" s="162"/>
      <c r="BC9" s="163"/>
      <c r="BD9" s="162"/>
      <c r="BE9" s="187"/>
    </row>
    <row r="10" spans="1:57" ht="19.5" customHeight="1">
      <c r="A10" s="211">
        <v>4</v>
      </c>
      <c r="B10" s="360" t="s">
        <v>3</v>
      </c>
      <c r="C10" s="361"/>
      <c r="D10" s="205"/>
      <c r="E10" s="168"/>
      <c r="F10" s="169">
        <v>2</v>
      </c>
      <c r="G10" s="170" t="s">
        <v>212</v>
      </c>
      <c r="H10" s="169">
        <v>2</v>
      </c>
      <c r="I10" s="170" t="s">
        <v>212</v>
      </c>
      <c r="J10" s="167"/>
      <c r="K10" s="206"/>
      <c r="L10" s="195"/>
      <c r="M10" s="165"/>
      <c r="N10" s="164"/>
      <c r="O10" s="178"/>
      <c r="P10" s="166">
        <v>1</v>
      </c>
      <c r="Q10" s="176">
        <v>2</v>
      </c>
      <c r="R10" s="166">
        <v>1</v>
      </c>
      <c r="S10" s="176">
        <v>2</v>
      </c>
      <c r="T10" s="164"/>
      <c r="U10" s="165"/>
      <c r="V10" s="164"/>
      <c r="W10" s="165"/>
      <c r="X10" s="164"/>
      <c r="Y10" s="165"/>
      <c r="Z10" s="164"/>
      <c r="AA10" s="165"/>
      <c r="AB10" s="164"/>
      <c r="AC10" s="196"/>
      <c r="AD10" s="185"/>
      <c r="AE10" s="163"/>
      <c r="AF10" s="162"/>
      <c r="AG10" s="163"/>
      <c r="AH10" s="181">
        <v>2</v>
      </c>
      <c r="AI10" s="182" t="s">
        <v>216</v>
      </c>
      <c r="AJ10" s="181">
        <v>2</v>
      </c>
      <c r="AK10" s="182" t="s">
        <v>218</v>
      </c>
      <c r="AL10" s="181">
        <v>1</v>
      </c>
      <c r="AM10" s="182">
        <v>2</v>
      </c>
      <c r="AN10" s="181">
        <v>1</v>
      </c>
      <c r="AO10" s="182">
        <v>2</v>
      </c>
      <c r="AP10" s="162"/>
      <c r="AQ10" s="163"/>
      <c r="AR10" s="162"/>
      <c r="AS10" s="163"/>
      <c r="AT10" s="162"/>
      <c r="AU10" s="163"/>
      <c r="AV10" s="162"/>
      <c r="AW10" s="163"/>
      <c r="AX10" s="162"/>
      <c r="AY10" s="184"/>
      <c r="AZ10" s="162"/>
      <c r="BA10" s="163"/>
      <c r="BB10" s="162"/>
      <c r="BC10" s="163"/>
      <c r="BD10" s="162"/>
      <c r="BE10" s="187"/>
    </row>
    <row r="11" spans="1:57" ht="19.5" customHeight="1">
      <c r="A11" s="211">
        <v>5</v>
      </c>
      <c r="B11" s="360" t="s">
        <v>157</v>
      </c>
      <c r="C11" s="361"/>
      <c r="D11" s="205"/>
      <c r="E11" s="168"/>
      <c r="F11" s="169">
        <v>3</v>
      </c>
      <c r="G11" s="170" t="s">
        <v>217</v>
      </c>
      <c r="H11" s="169">
        <v>3</v>
      </c>
      <c r="I11" s="170" t="s">
        <v>217</v>
      </c>
      <c r="J11" s="167"/>
      <c r="K11" s="206"/>
      <c r="L11" s="195"/>
      <c r="M11" s="165"/>
      <c r="N11" s="164"/>
      <c r="O11" s="178"/>
      <c r="P11" s="166">
        <v>4</v>
      </c>
      <c r="Q11" s="176" t="s">
        <v>219</v>
      </c>
      <c r="R11" s="166">
        <v>3</v>
      </c>
      <c r="S11" s="176" t="s">
        <v>217</v>
      </c>
      <c r="T11" s="164"/>
      <c r="U11" s="165"/>
      <c r="V11" s="164"/>
      <c r="W11" s="165"/>
      <c r="X11" s="164"/>
      <c r="Y11" s="165"/>
      <c r="Z11" s="164"/>
      <c r="AA11" s="165"/>
      <c r="AB11" s="164"/>
      <c r="AC11" s="196"/>
      <c r="AD11" s="185"/>
      <c r="AE11" s="163"/>
      <c r="AF11" s="162"/>
      <c r="AG11" s="163"/>
      <c r="AH11" s="181">
        <v>4</v>
      </c>
      <c r="AI11" s="182" t="s">
        <v>219</v>
      </c>
      <c r="AJ11" s="181">
        <v>3</v>
      </c>
      <c r="AK11" s="182" t="s">
        <v>217</v>
      </c>
      <c r="AL11" s="181">
        <v>3</v>
      </c>
      <c r="AM11" s="182" t="s">
        <v>217</v>
      </c>
      <c r="AN11" s="181">
        <v>3</v>
      </c>
      <c r="AO11" s="182" t="s">
        <v>217</v>
      </c>
      <c r="AP11" s="162"/>
      <c r="AQ11" s="163"/>
      <c r="AR11" s="162"/>
      <c r="AS11" s="163"/>
      <c r="AT11" s="162"/>
      <c r="AU11" s="163"/>
      <c r="AV11" s="162"/>
      <c r="AW11" s="163"/>
      <c r="AX11" s="162"/>
      <c r="AY11" s="184"/>
      <c r="AZ11" s="162"/>
      <c r="BA11" s="163"/>
      <c r="BB11" s="162"/>
      <c r="BC11" s="163"/>
      <c r="BD11" s="162"/>
      <c r="BE11" s="187"/>
    </row>
    <row r="12" spans="1:57" ht="19.5" customHeight="1">
      <c r="A12" s="211">
        <v>6</v>
      </c>
      <c r="B12" s="360" t="s">
        <v>158</v>
      </c>
      <c r="C12" s="361"/>
      <c r="D12" s="205"/>
      <c r="E12" s="168"/>
      <c r="F12" s="169">
        <v>3</v>
      </c>
      <c r="G12" s="170" t="s">
        <v>213</v>
      </c>
      <c r="H12" s="169">
        <v>3</v>
      </c>
      <c r="I12" s="170" t="s">
        <v>213</v>
      </c>
      <c r="J12" s="167"/>
      <c r="K12" s="206"/>
      <c r="L12" s="195"/>
      <c r="M12" s="165"/>
      <c r="N12" s="164"/>
      <c r="O12" s="178"/>
      <c r="P12" s="166">
        <v>3</v>
      </c>
      <c r="Q12" s="176" t="s">
        <v>213</v>
      </c>
      <c r="R12" s="166">
        <v>4</v>
      </c>
      <c r="S12" s="176" t="s">
        <v>213</v>
      </c>
      <c r="T12" s="164"/>
      <c r="U12" s="165"/>
      <c r="V12" s="164"/>
      <c r="W12" s="165"/>
      <c r="X12" s="164"/>
      <c r="Y12" s="165"/>
      <c r="Z12" s="164"/>
      <c r="AA12" s="165"/>
      <c r="AB12" s="164"/>
      <c r="AC12" s="196"/>
      <c r="AD12" s="185"/>
      <c r="AE12" s="163"/>
      <c r="AF12" s="162"/>
      <c r="AG12" s="163"/>
      <c r="AH12" s="181">
        <v>5</v>
      </c>
      <c r="AI12" s="182" t="s">
        <v>220</v>
      </c>
      <c r="AJ12" s="181">
        <v>5</v>
      </c>
      <c r="AK12" s="182" t="s">
        <v>220</v>
      </c>
      <c r="AL12" s="181">
        <v>3</v>
      </c>
      <c r="AM12" s="182" t="s">
        <v>213</v>
      </c>
      <c r="AN12" s="181">
        <v>3</v>
      </c>
      <c r="AO12" s="182" t="s">
        <v>213</v>
      </c>
      <c r="AP12" s="162"/>
      <c r="AQ12" s="163"/>
      <c r="AR12" s="162"/>
      <c r="AS12" s="163"/>
      <c r="AT12" s="162"/>
      <c r="AU12" s="163"/>
      <c r="AV12" s="162"/>
      <c r="AW12" s="163"/>
      <c r="AX12" s="162"/>
      <c r="AY12" s="184"/>
      <c r="AZ12" s="162"/>
      <c r="BA12" s="163"/>
      <c r="BB12" s="162"/>
      <c r="BC12" s="163"/>
      <c r="BD12" s="162"/>
      <c r="BE12" s="187"/>
    </row>
    <row r="13" spans="1:57" ht="19.5" customHeight="1">
      <c r="A13" s="211">
        <v>7</v>
      </c>
      <c r="B13" s="360" t="s">
        <v>4</v>
      </c>
      <c r="C13" s="361"/>
      <c r="D13" s="205"/>
      <c r="E13" s="168"/>
      <c r="F13" s="169">
        <v>2</v>
      </c>
      <c r="G13" s="170" t="s">
        <v>212</v>
      </c>
      <c r="H13" s="169">
        <v>3</v>
      </c>
      <c r="I13" s="170" t="s">
        <v>215</v>
      </c>
      <c r="J13" s="167"/>
      <c r="K13" s="206"/>
      <c r="L13" s="195"/>
      <c r="M13" s="165"/>
      <c r="N13" s="164"/>
      <c r="O13" s="178"/>
      <c r="P13" s="166">
        <v>2</v>
      </c>
      <c r="Q13" s="176" t="s">
        <v>212</v>
      </c>
      <c r="R13" s="166">
        <v>3</v>
      </c>
      <c r="S13" s="176" t="s">
        <v>215</v>
      </c>
      <c r="T13" s="164"/>
      <c r="U13" s="165"/>
      <c r="V13" s="164"/>
      <c r="W13" s="165"/>
      <c r="X13" s="164"/>
      <c r="Y13" s="165"/>
      <c r="Z13" s="164"/>
      <c r="AA13" s="165"/>
      <c r="AB13" s="164"/>
      <c r="AC13" s="196"/>
      <c r="AD13" s="185"/>
      <c r="AE13" s="163"/>
      <c r="AF13" s="162"/>
      <c r="AG13" s="163"/>
      <c r="AH13" s="181">
        <v>2</v>
      </c>
      <c r="AI13" s="182" t="s">
        <v>212</v>
      </c>
      <c r="AJ13" s="181">
        <v>2</v>
      </c>
      <c r="AK13" s="182" t="s">
        <v>212</v>
      </c>
      <c r="AL13" s="181">
        <v>5</v>
      </c>
      <c r="AM13" s="182" t="s">
        <v>215</v>
      </c>
      <c r="AN13" s="181">
        <v>5</v>
      </c>
      <c r="AO13" s="182" t="s">
        <v>215</v>
      </c>
      <c r="AP13" s="162"/>
      <c r="AQ13" s="163"/>
      <c r="AR13" s="162"/>
      <c r="AS13" s="163"/>
      <c r="AT13" s="162"/>
      <c r="AU13" s="163"/>
      <c r="AV13" s="162"/>
      <c r="AW13" s="163"/>
      <c r="AX13" s="162"/>
      <c r="AY13" s="184"/>
      <c r="AZ13" s="162"/>
      <c r="BA13" s="163"/>
      <c r="BB13" s="162"/>
      <c r="BC13" s="163"/>
      <c r="BD13" s="162"/>
      <c r="BE13" s="187"/>
    </row>
    <row r="14" spans="1:57" ht="19.5" customHeight="1">
      <c r="A14" s="359">
        <v>8</v>
      </c>
      <c r="B14" s="351" t="s">
        <v>160</v>
      </c>
      <c r="C14" s="212" t="s">
        <v>221</v>
      </c>
      <c r="D14" s="205"/>
      <c r="E14" s="168"/>
      <c r="F14" s="169"/>
      <c r="G14" s="170"/>
      <c r="H14" s="169">
        <v>1</v>
      </c>
      <c r="I14" s="170">
        <v>2</v>
      </c>
      <c r="J14" s="167"/>
      <c r="K14" s="206"/>
      <c r="L14" s="195"/>
      <c r="M14" s="165"/>
      <c r="N14" s="164"/>
      <c r="O14" s="178"/>
      <c r="P14" s="166"/>
      <c r="Q14" s="176"/>
      <c r="R14" s="166">
        <v>1</v>
      </c>
      <c r="S14" s="176">
        <v>2</v>
      </c>
      <c r="T14" s="164"/>
      <c r="U14" s="165"/>
      <c r="V14" s="164"/>
      <c r="W14" s="165"/>
      <c r="X14" s="164"/>
      <c r="Y14" s="165"/>
      <c r="Z14" s="164"/>
      <c r="AA14" s="165"/>
      <c r="AB14" s="164"/>
      <c r="AC14" s="196"/>
      <c r="AD14" s="185"/>
      <c r="AE14" s="163"/>
      <c r="AF14" s="162"/>
      <c r="AG14" s="163"/>
      <c r="AH14" s="181"/>
      <c r="AI14" s="182"/>
      <c r="AJ14" s="181"/>
      <c r="AK14" s="182"/>
      <c r="AL14" s="181">
        <v>1</v>
      </c>
      <c r="AM14" s="182">
        <v>2</v>
      </c>
      <c r="AN14" s="181">
        <v>2</v>
      </c>
      <c r="AO14" s="182" t="s">
        <v>218</v>
      </c>
      <c r="AP14" s="162"/>
      <c r="AQ14" s="163"/>
      <c r="AR14" s="162"/>
      <c r="AS14" s="163"/>
      <c r="AT14" s="162"/>
      <c r="AU14" s="163"/>
      <c r="AV14" s="162"/>
      <c r="AW14" s="163"/>
      <c r="AX14" s="162"/>
      <c r="AY14" s="184"/>
      <c r="AZ14" s="162"/>
      <c r="BA14" s="163"/>
      <c r="BB14" s="162"/>
      <c r="BC14" s="163"/>
      <c r="BD14" s="162"/>
      <c r="BE14" s="187"/>
    </row>
    <row r="15" spans="1:57" ht="19.5" customHeight="1">
      <c r="A15" s="359"/>
      <c r="B15" s="351"/>
      <c r="C15" s="212" t="s">
        <v>222</v>
      </c>
      <c r="D15" s="205"/>
      <c r="E15" s="168"/>
      <c r="F15" s="169"/>
      <c r="G15" s="170"/>
      <c r="H15" s="169">
        <v>1</v>
      </c>
      <c r="I15" s="170">
        <v>2</v>
      </c>
      <c r="J15" s="167"/>
      <c r="K15" s="206"/>
      <c r="L15" s="195"/>
      <c r="M15" s="165"/>
      <c r="N15" s="164"/>
      <c r="O15" s="178"/>
      <c r="P15" s="166"/>
      <c r="Q15" s="176"/>
      <c r="R15" s="166">
        <v>1</v>
      </c>
      <c r="S15" s="176">
        <v>2</v>
      </c>
      <c r="T15" s="164"/>
      <c r="U15" s="165"/>
      <c r="V15" s="164"/>
      <c r="W15" s="165"/>
      <c r="X15" s="164"/>
      <c r="Y15" s="165"/>
      <c r="Z15" s="164"/>
      <c r="AA15" s="165"/>
      <c r="AB15" s="164"/>
      <c r="AC15" s="196"/>
      <c r="AD15" s="185"/>
      <c r="AE15" s="163"/>
      <c r="AF15" s="162"/>
      <c r="AG15" s="163"/>
      <c r="AH15" s="181"/>
      <c r="AI15" s="182"/>
      <c r="AJ15" s="181"/>
      <c r="AK15" s="182"/>
      <c r="AL15" s="181">
        <v>1</v>
      </c>
      <c r="AM15" s="182">
        <v>2</v>
      </c>
      <c r="AN15" s="181">
        <v>1</v>
      </c>
      <c r="AO15" s="182">
        <v>2</v>
      </c>
      <c r="AP15" s="162"/>
      <c r="AQ15" s="163"/>
      <c r="AR15" s="162"/>
      <c r="AS15" s="163"/>
      <c r="AT15" s="162"/>
      <c r="AU15" s="163"/>
      <c r="AV15" s="162"/>
      <c r="AW15" s="163"/>
      <c r="AX15" s="162"/>
      <c r="AY15" s="184"/>
      <c r="AZ15" s="162"/>
      <c r="BA15" s="163"/>
      <c r="BB15" s="162"/>
      <c r="BC15" s="163"/>
      <c r="BD15" s="162"/>
      <c r="BE15" s="187"/>
    </row>
    <row r="16" spans="1:57" ht="19.5" customHeight="1">
      <c r="A16" s="349">
        <v>9</v>
      </c>
      <c r="B16" s="351" t="s">
        <v>14</v>
      </c>
      <c r="C16" s="212" t="s">
        <v>221</v>
      </c>
      <c r="D16" s="205"/>
      <c r="E16" s="168"/>
      <c r="F16" s="169"/>
      <c r="G16" s="170"/>
      <c r="H16" s="169">
        <v>1</v>
      </c>
      <c r="I16" s="170">
        <v>1</v>
      </c>
      <c r="J16" s="167"/>
      <c r="K16" s="206"/>
      <c r="L16" s="195"/>
      <c r="M16" s="165"/>
      <c r="N16" s="164"/>
      <c r="O16" s="178"/>
      <c r="P16" s="166"/>
      <c r="Q16" s="176"/>
      <c r="R16" s="166">
        <v>1</v>
      </c>
      <c r="S16" s="176">
        <v>2</v>
      </c>
      <c r="T16" s="164"/>
      <c r="U16" s="165"/>
      <c r="V16" s="164"/>
      <c r="W16" s="165"/>
      <c r="X16" s="164"/>
      <c r="Y16" s="165"/>
      <c r="Z16" s="164"/>
      <c r="AA16" s="165"/>
      <c r="AB16" s="164"/>
      <c r="AC16" s="196"/>
      <c r="AD16" s="185"/>
      <c r="AE16" s="163"/>
      <c r="AF16" s="162"/>
      <c r="AG16" s="163"/>
      <c r="AH16" s="181"/>
      <c r="AI16" s="182"/>
      <c r="AJ16" s="181"/>
      <c r="AK16" s="182"/>
      <c r="AL16" s="181">
        <v>2</v>
      </c>
      <c r="AM16" s="182" t="s">
        <v>218</v>
      </c>
      <c r="AN16" s="181">
        <v>1</v>
      </c>
      <c r="AO16" s="182">
        <v>2</v>
      </c>
      <c r="AP16" s="162"/>
      <c r="AQ16" s="163"/>
      <c r="AR16" s="162"/>
      <c r="AS16" s="163"/>
      <c r="AT16" s="162"/>
      <c r="AU16" s="163"/>
      <c r="AV16" s="162"/>
      <c r="AW16" s="163"/>
      <c r="AX16" s="162"/>
      <c r="AY16" s="184"/>
      <c r="AZ16" s="162"/>
      <c r="BA16" s="163"/>
      <c r="BB16" s="162"/>
      <c r="BC16" s="163"/>
      <c r="BD16" s="162"/>
      <c r="BE16" s="187"/>
    </row>
    <row r="17" spans="1:57" ht="19.5" customHeight="1">
      <c r="A17" s="350"/>
      <c r="B17" s="351"/>
      <c r="C17" s="212" t="s">
        <v>222</v>
      </c>
      <c r="D17" s="205"/>
      <c r="E17" s="168"/>
      <c r="F17" s="169">
        <v>1</v>
      </c>
      <c r="G17" s="170">
        <v>1</v>
      </c>
      <c r="H17" s="169">
        <v>1</v>
      </c>
      <c r="I17" s="170">
        <v>2</v>
      </c>
      <c r="J17" s="167"/>
      <c r="K17" s="206"/>
      <c r="L17" s="195"/>
      <c r="M17" s="165"/>
      <c r="N17" s="164"/>
      <c r="O17" s="178"/>
      <c r="P17" s="166">
        <v>1</v>
      </c>
      <c r="Q17" s="176">
        <v>1</v>
      </c>
      <c r="R17" s="166">
        <v>1</v>
      </c>
      <c r="S17" s="176">
        <v>2</v>
      </c>
      <c r="T17" s="164"/>
      <c r="U17" s="165"/>
      <c r="V17" s="164"/>
      <c r="W17" s="165"/>
      <c r="X17" s="164"/>
      <c r="Y17" s="165"/>
      <c r="Z17" s="164"/>
      <c r="AA17" s="165"/>
      <c r="AB17" s="164"/>
      <c r="AC17" s="196"/>
      <c r="AD17" s="185"/>
      <c r="AE17" s="163"/>
      <c r="AF17" s="162"/>
      <c r="AG17" s="163"/>
      <c r="AH17" s="181"/>
      <c r="AI17" s="182"/>
      <c r="AJ17" s="181"/>
      <c r="AK17" s="182"/>
      <c r="AL17" s="181">
        <v>1</v>
      </c>
      <c r="AM17" s="182">
        <v>2</v>
      </c>
      <c r="AN17" s="181">
        <v>1</v>
      </c>
      <c r="AO17" s="182">
        <v>2</v>
      </c>
      <c r="AP17" s="162"/>
      <c r="AQ17" s="163"/>
      <c r="AR17" s="162"/>
      <c r="AS17" s="163"/>
      <c r="AT17" s="162"/>
      <c r="AU17" s="163"/>
      <c r="AV17" s="162"/>
      <c r="AW17" s="163"/>
      <c r="AX17" s="162"/>
      <c r="AY17" s="184"/>
      <c r="AZ17" s="162"/>
      <c r="BA17" s="163"/>
      <c r="BB17" s="162"/>
      <c r="BC17" s="163"/>
      <c r="BD17" s="162"/>
      <c r="BE17" s="187"/>
    </row>
    <row r="18" spans="1:57" ht="19.5" customHeight="1">
      <c r="A18" s="211">
        <v>10</v>
      </c>
      <c r="B18" s="351" t="s">
        <v>21</v>
      </c>
      <c r="C18" s="352"/>
      <c r="D18" s="205"/>
      <c r="E18" s="168"/>
      <c r="F18" s="169">
        <v>1</v>
      </c>
      <c r="G18" s="170">
        <v>2</v>
      </c>
      <c r="H18" s="169">
        <v>1</v>
      </c>
      <c r="I18" s="170">
        <v>2</v>
      </c>
      <c r="J18" s="167"/>
      <c r="K18" s="206"/>
      <c r="L18" s="195"/>
      <c r="M18" s="165"/>
      <c r="N18" s="164"/>
      <c r="O18" s="178"/>
      <c r="P18" s="166"/>
      <c r="Q18" s="176"/>
      <c r="R18" s="166"/>
      <c r="S18" s="176"/>
      <c r="T18" s="164"/>
      <c r="U18" s="165"/>
      <c r="V18" s="164"/>
      <c r="W18" s="165"/>
      <c r="X18" s="164"/>
      <c r="Y18" s="165"/>
      <c r="Z18" s="164"/>
      <c r="AA18" s="165"/>
      <c r="AB18" s="164"/>
      <c r="AC18" s="196"/>
      <c r="AD18" s="185"/>
      <c r="AE18" s="163"/>
      <c r="AF18" s="162"/>
      <c r="AG18" s="163"/>
      <c r="AH18" s="181"/>
      <c r="AI18" s="182"/>
      <c r="AJ18" s="181"/>
      <c r="AK18" s="182"/>
      <c r="AL18" s="181"/>
      <c r="AM18" s="182"/>
      <c r="AN18" s="181"/>
      <c r="AO18" s="182"/>
      <c r="AP18" s="162"/>
      <c r="AQ18" s="163"/>
      <c r="AR18" s="162"/>
      <c r="AS18" s="163"/>
      <c r="AT18" s="162"/>
      <c r="AU18" s="163"/>
      <c r="AV18" s="162"/>
      <c r="AW18" s="163"/>
      <c r="AX18" s="162"/>
      <c r="AY18" s="184"/>
      <c r="AZ18" s="162"/>
      <c r="BA18" s="163"/>
      <c r="BB18" s="162"/>
      <c r="BC18" s="163"/>
      <c r="BD18" s="162"/>
      <c r="BE18" s="187"/>
    </row>
    <row r="19" spans="1:57" ht="19.5" customHeight="1">
      <c r="A19" s="211">
        <v>11</v>
      </c>
      <c r="B19" s="351" t="s">
        <v>18</v>
      </c>
      <c r="C19" s="352"/>
      <c r="D19" s="205"/>
      <c r="E19" s="168"/>
      <c r="F19" s="169">
        <v>2</v>
      </c>
      <c r="G19" s="170" t="s">
        <v>212</v>
      </c>
      <c r="H19" s="169">
        <v>2</v>
      </c>
      <c r="I19" s="170" t="s">
        <v>212</v>
      </c>
      <c r="J19" s="167"/>
      <c r="K19" s="206"/>
      <c r="L19" s="195"/>
      <c r="M19" s="165"/>
      <c r="N19" s="164"/>
      <c r="O19" s="178"/>
      <c r="P19" s="166">
        <v>2</v>
      </c>
      <c r="Q19" s="176" t="s">
        <v>212</v>
      </c>
      <c r="R19" s="166">
        <v>2</v>
      </c>
      <c r="S19" s="176" t="s">
        <v>212</v>
      </c>
      <c r="T19" s="164"/>
      <c r="U19" s="165"/>
      <c r="V19" s="164"/>
      <c r="W19" s="165"/>
      <c r="X19" s="164"/>
      <c r="Y19" s="165"/>
      <c r="Z19" s="164"/>
      <c r="AA19" s="165"/>
      <c r="AB19" s="164"/>
      <c r="AC19" s="196"/>
      <c r="AD19" s="185"/>
      <c r="AE19" s="163"/>
      <c r="AF19" s="162"/>
      <c r="AG19" s="163"/>
      <c r="AH19" s="181">
        <v>2</v>
      </c>
      <c r="AI19" s="182" t="s">
        <v>212</v>
      </c>
      <c r="AJ19" s="181">
        <v>2</v>
      </c>
      <c r="AK19" s="182" t="s">
        <v>212</v>
      </c>
      <c r="AL19" s="181">
        <v>2</v>
      </c>
      <c r="AM19" s="182" t="s">
        <v>212</v>
      </c>
      <c r="AN19" s="181">
        <v>2</v>
      </c>
      <c r="AO19" s="182" t="s">
        <v>212</v>
      </c>
      <c r="AP19" s="162"/>
      <c r="AQ19" s="163"/>
      <c r="AR19" s="162"/>
      <c r="AS19" s="163"/>
      <c r="AT19" s="162"/>
      <c r="AU19" s="163"/>
      <c r="AV19" s="162"/>
      <c r="AW19" s="163"/>
      <c r="AX19" s="162"/>
      <c r="AY19" s="184"/>
      <c r="AZ19" s="162"/>
      <c r="BA19" s="163"/>
      <c r="BB19" s="162"/>
      <c r="BC19" s="163"/>
      <c r="BD19" s="162"/>
      <c r="BE19" s="187"/>
    </row>
    <row r="20" spans="1:57" ht="19.5" customHeight="1">
      <c r="A20" s="211">
        <v>12</v>
      </c>
      <c r="B20" s="351" t="s">
        <v>32</v>
      </c>
      <c r="C20" s="352"/>
      <c r="D20" s="207"/>
      <c r="E20" s="170"/>
      <c r="F20" s="169"/>
      <c r="G20" s="170"/>
      <c r="H20" s="169"/>
      <c r="I20" s="170"/>
      <c r="J20" s="169"/>
      <c r="K20" s="208"/>
      <c r="L20" s="197"/>
      <c r="M20" s="176"/>
      <c r="N20" s="166"/>
      <c r="O20" s="179"/>
      <c r="P20" s="166"/>
      <c r="Q20" s="176"/>
      <c r="R20" s="166"/>
      <c r="S20" s="176"/>
      <c r="T20" s="164"/>
      <c r="U20" s="165"/>
      <c r="V20" s="164"/>
      <c r="W20" s="165"/>
      <c r="X20" s="164"/>
      <c r="Y20" s="165"/>
      <c r="Z20" s="164"/>
      <c r="AA20" s="165"/>
      <c r="AB20" s="164"/>
      <c r="AC20" s="196"/>
      <c r="AD20" s="185"/>
      <c r="AE20" s="163"/>
      <c r="AF20" s="162"/>
      <c r="AG20" s="163"/>
      <c r="AH20" s="162"/>
      <c r="AI20" s="163"/>
      <c r="AJ20" s="162"/>
      <c r="AK20" s="163"/>
      <c r="AL20" s="162"/>
      <c r="AM20" s="163"/>
      <c r="AN20" s="162"/>
      <c r="AO20" s="163"/>
      <c r="AP20" s="162"/>
      <c r="AQ20" s="163"/>
      <c r="AR20" s="162"/>
      <c r="AS20" s="163"/>
      <c r="AT20" s="162"/>
      <c r="AU20" s="163"/>
      <c r="AV20" s="162"/>
      <c r="AW20" s="163"/>
      <c r="AX20" s="162"/>
      <c r="AY20" s="184"/>
      <c r="AZ20" s="162"/>
      <c r="BA20" s="163"/>
      <c r="BB20" s="162"/>
      <c r="BC20" s="163"/>
      <c r="BD20" s="162"/>
      <c r="BE20" s="187"/>
    </row>
    <row r="21" spans="1:57" ht="19.5" customHeight="1">
      <c r="A21" s="211">
        <v>13</v>
      </c>
      <c r="B21" s="351" t="s">
        <v>30</v>
      </c>
      <c r="C21" s="352"/>
      <c r="D21" s="207"/>
      <c r="E21" s="170"/>
      <c r="F21" s="169"/>
      <c r="G21" s="170"/>
      <c r="H21" s="169"/>
      <c r="I21" s="170"/>
      <c r="J21" s="169"/>
      <c r="K21" s="208"/>
      <c r="L21" s="197"/>
      <c r="M21" s="176"/>
      <c r="N21" s="166"/>
      <c r="O21" s="179"/>
      <c r="P21" s="166"/>
      <c r="Q21" s="176"/>
      <c r="R21" s="166"/>
      <c r="S21" s="176"/>
      <c r="T21" s="164"/>
      <c r="U21" s="165"/>
      <c r="V21" s="164"/>
      <c r="W21" s="165"/>
      <c r="X21" s="164"/>
      <c r="Y21" s="165"/>
      <c r="Z21" s="164"/>
      <c r="AA21" s="165"/>
      <c r="AB21" s="164"/>
      <c r="AC21" s="196"/>
      <c r="AD21" s="185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62"/>
      <c r="AQ21" s="163"/>
      <c r="AR21" s="162"/>
      <c r="AS21" s="163"/>
      <c r="AT21" s="162"/>
      <c r="AU21" s="163"/>
      <c r="AV21" s="162"/>
      <c r="AW21" s="163"/>
      <c r="AX21" s="162"/>
      <c r="AY21" s="184"/>
      <c r="AZ21" s="162"/>
      <c r="BA21" s="163"/>
      <c r="BB21" s="162"/>
      <c r="BC21" s="163"/>
      <c r="BD21" s="162"/>
      <c r="BE21" s="187"/>
    </row>
    <row r="22" spans="1:57" ht="19.5" customHeight="1">
      <c r="A22" s="211">
        <v>14</v>
      </c>
      <c r="B22" s="351" t="s">
        <v>31</v>
      </c>
      <c r="C22" s="352"/>
      <c r="D22" s="207"/>
      <c r="E22" s="170"/>
      <c r="F22" s="169"/>
      <c r="G22" s="170"/>
      <c r="H22" s="169"/>
      <c r="I22" s="170"/>
      <c r="J22" s="169"/>
      <c r="K22" s="208"/>
      <c r="L22" s="197"/>
      <c r="M22" s="176"/>
      <c r="N22" s="166"/>
      <c r="O22" s="179"/>
      <c r="P22" s="166"/>
      <c r="Q22" s="176"/>
      <c r="R22" s="166"/>
      <c r="S22" s="176"/>
      <c r="T22" s="164"/>
      <c r="U22" s="165"/>
      <c r="V22" s="164"/>
      <c r="W22" s="165"/>
      <c r="X22" s="164"/>
      <c r="Y22" s="165"/>
      <c r="Z22" s="164"/>
      <c r="AA22" s="165"/>
      <c r="AB22" s="164"/>
      <c r="AC22" s="196"/>
      <c r="AD22" s="185"/>
      <c r="AE22" s="163"/>
      <c r="AF22" s="162"/>
      <c r="AG22" s="163"/>
      <c r="AH22" s="162"/>
      <c r="AI22" s="163"/>
      <c r="AJ22" s="162"/>
      <c r="AK22" s="163"/>
      <c r="AL22" s="162"/>
      <c r="AM22" s="163"/>
      <c r="AN22" s="162"/>
      <c r="AO22" s="163"/>
      <c r="AP22" s="162"/>
      <c r="AQ22" s="163"/>
      <c r="AR22" s="162"/>
      <c r="AS22" s="163"/>
      <c r="AT22" s="162"/>
      <c r="AU22" s="163"/>
      <c r="AV22" s="162"/>
      <c r="AW22" s="163"/>
      <c r="AX22" s="162"/>
      <c r="AY22" s="184"/>
      <c r="AZ22" s="162"/>
      <c r="BA22" s="163"/>
      <c r="BB22" s="162"/>
      <c r="BC22" s="163"/>
      <c r="BD22" s="162"/>
      <c r="BE22" s="187"/>
    </row>
    <row r="23" spans="1:57" ht="19.5" customHeight="1">
      <c r="A23" s="211">
        <v>15</v>
      </c>
      <c r="B23" s="351" t="s">
        <v>38</v>
      </c>
      <c r="C23" s="352"/>
      <c r="D23" s="207"/>
      <c r="E23" s="170"/>
      <c r="F23" s="169"/>
      <c r="G23" s="170"/>
      <c r="H23" s="169"/>
      <c r="I23" s="170"/>
      <c r="J23" s="169"/>
      <c r="K23" s="208"/>
      <c r="L23" s="197"/>
      <c r="M23" s="176"/>
      <c r="N23" s="166"/>
      <c r="O23" s="179"/>
      <c r="P23" s="166"/>
      <c r="Q23" s="176"/>
      <c r="R23" s="166"/>
      <c r="S23" s="176"/>
      <c r="T23" s="164"/>
      <c r="U23" s="165"/>
      <c r="V23" s="164"/>
      <c r="W23" s="165"/>
      <c r="X23" s="164"/>
      <c r="Y23" s="165"/>
      <c r="Z23" s="164"/>
      <c r="AA23" s="165"/>
      <c r="AB23" s="164"/>
      <c r="AC23" s="196"/>
      <c r="AD23" s="185"/>
      <c r="AE23" s="163"/>
      <c r="AF23" s="162"/>
      <c r="AG23" s="163"/>
      <c r="AH23" s="162"/>
      <c r="AI23" s="163"/>
      <c r="AJ23" s="162"/>
      <c r="AK23" s="163"/>
      <c r="AL23" s="162"/>
      <c r="AM23" s="163"/>
      <c r="AN23" s="162"/>
      <c r="AO23" s="163"/>
      <c r="AP23" s="162"/>
      <c r="AQ23" s="163"/>
      <c r="AR23" s="162"/>
      <c r="AS23" s="163"/>
      <c r="AT23" s="162"/>
      <c r="AU23" s="163"/>
      <c r="AV23" s="162"/>
      <c r="AW23" s="163"/>
      <c r="AX23" s="162"/>
      <c r="AY23" s="184"/>
      <c r="AZ23" s="162"/>
      <c r="BA23" s="163"/>
      <c r="BB23" s="162"/>
      <c r="BC23" s="163"/>
      <c r="BD23" s="162"/>
      <c r="BE23" s="187"/>
    </row>
    <row r="24" spans="1:57" ht="19.5" customHeight="1">
      <c r="A24" s="211">
        <v>16</v>
      </c>
      <c r="B24" s="351" t="s">
        <v>46</v>
      </c>
      <c r="C24" s="352"/>
      <c r="D24" s="207"/>
      <c r="E24" s="170"/>
      <c r="F24" s="169"/>
      <c r="G24" s="170"/>
      <c r="H24" s="169"/>
      <c r="I24" s="170"/>
      <c r="J24" s="169"/>
      <c r="K24" s="208"/>
      <c r="L24" s="197"/>
      <c r="M24" s="176"/>
      <c r="N24" s="166"/>
      <c r="O24" s="179"/>
      <c r="P24" s="166"/>
      <c r="Q24" s="176"/>
      <c r="R24" s="166"/>
      <c r="S24" s="176"/>
      <c r="T24" s="164"/>
      <c r="U24" s="165"/>
      <c r="V24" s="164"/>
      <c r="W24" s="165"/>
      <c r="X24" s="164"/>
      <c r="Y24" s="165"/>
      <c r="Z24" s="164"/>
      <c r="AA24" s="165"/>
      <c r="AB24" s="164"/>
      <c r="AC24" s="196"/>
      <c r="AD24" s="185"/>
      <c r="AE24" s="163"/>
      <c r="AF24" s="162"/>
      <c r="AG24" s="163"/>
      <c r="AH24" s="162"/>
      <c r="AI24" s="163"/>
      <c r="AJ24" s="162"/>
      <c r="AK24" s="163"/>
      <c r="AL24" s="162"/>
      <c r="AM24" s="163"/>
      <c r="AN24" s="162"/>
      <c r="AO24" s="163"/>
      <c r="AP24" s="162"/>
      <c r="AQ24" s="163"/>
      <c r="AR24" s="162"/>
      <c r="AS24" s="163"/>
      <c r="AT24" s="162"/>
      <c r="AU24" s="163"/>
      <c r="AV24" s="162"/>
      <c r="AW24" s="163"/>
      <c r="AX24" s="162"/>
      <c r="AY24" s="184"/>
      <c r="AZ24" s="162"/>
      <c r="BA24" s="163"/>
      <c r="BB24" s="162"/>
      <c r="BC24" s="163"/>
      <c r="BD24" s="162"/>
      <c r="BE24" s="187"/>
    </row>
    <row r="25" spans="1:57" ht="19.5" customHeight="1">
      <c r="A25" s="211">
        <v>17</v>
      </c>
      <c r="B25" s="351" t="s">
        <v>5</v>
      </c>
      <c r="C25" s="352"/>
      <c r="D25" s="207"/>
      <c r="E25" s="170"/>
      <c r="F25" s="169"/>
      <c r="G25" s="170"/>
      <c r="H25" s="169"/>
      <c r="I25" s="170"/>
      <c r="J25" s="169"/>
      <c r="K25" s="208"/>
      <c r="L25" s="197"/>
      <c r="M25" s="176"/>
      <c r="N25" s="166"/>
      <c r="O25" s="179"/>
      <c r="P25" s="166"/>
      <c r="Q25" s="176"/>
      <c r="R25" s="166"/>
      <c r="S25" s="176"/>
      <c r="T25" s="164"/>
      <c r="U25" s="165"/>
      <c r="V25" s="164"/>
      <c r="W25" s="165"/>
      <c r="X25" s="164"/>
      <c r="Y25" s="165"/>
      <c r="Z25" s="164"/>
      <c r="AA25" s="165"/>
      <c r="AB25" s="164"/>
      <c r="AC25" s="196"/>
      <c r="AD25" s="185"/>
      <c r="AE25" s="163"/>
      <c r="AF25" s="162"/>
      <c r="AG25" s="163"/>
      <c r="AH25" s="162"/>
      <c r="AI25" s="163"/>
      <c r="AJ25" s="162"/>
      <c r="AK25" s="163"/>
      <c r="AL25" s="162"/>
      <c r="AM25" s="163"/>
      <c r="AN25" s="162"/>
      <c r="AO25" s="163"/>
      <c r="AP25" s="162"/>
      <c r="AQ25" s="163"/>
      <c r="AR25" s="162"/>
      <c r="AS25" s="163"/>
      <c r="AT25" s="162"/>
      <c r="AU25" s="163"/>
      <c r="AV25" s="162"/>
      <c r="AW25" s="163"/>
      <c r="AX25" s="162"/>
      <c r="AY25" s="184"/>
      <c r="AZ25" s="162"/>
      <c r="BA25" s="163"/>
      <c r="BB25" s="162"/>
      <c r="BC25" s="163"/>
      <c r="BD25" s="162"/>
      <c r="BE25" s="187"/>
    </row>
    <row r="26" spans="1:57" ht="19.5" customHeight="1">
      <c r="A26" s="211">
        <v>18</v>
      </c>
      <c r="B26" s="351" t="s">
        <v>8</v>
      </c>
      <c r="C26" s="352"/>
      <c r="D26" s="207"/>
      <c r="E26" s="170"/>
      <c r="F26" s="169"/>
      <c r="G26" s="170"/>
      <c r="H26" s="169"/>
      <c r="I26" s="170"/>
      <c r="J26" s="169"/>
      <c r="K26" s="208"/>
      <c r="L26" s="197"/>
      <c r="M26" s="176"/>
      <c r="N26" s="166"/>
      <c r="O26" s="179"/>
      <c r="P26" s="166"/>
      <c r="Q26" s="176"/>
      <c r="R26" s="166"/>
      <c r="S26" s="176"/>
      <c r="T26" s="164"/>
      <c r="U26" s="165"/>
      <c r="V26" s="164"/>
      <c r="W26" s="165"/>
      <c r="X26" s="164"/>
      <c r="Y26" s="165"/>
      <c r="Z26" s="164"/>
      <c r="AA26" s="165"/>
      <c r="AB26" s="164"/>
      <c r="AC26" s="196"/>
      <c r="AD26" s="185"/>
      <c r="AE26" s="163"/>
      <c r="AF26" s="162"/>
      <c r="AG26" s="163"/>
      <c r="AH26" s="162"/>
      <c r="AI26" s="163"/>
      <c r="AJ26" s="162"/>
      <c r="AK26" s="163"/>
      <c r="AL26" s="162"/>
      <c r="AM26" s="163"/>
      <c r="AN26" s="162"/>
      <c r="AO26" s="163"/>
      <c r="AP26" s="162"/>
      <c r="AQ26" s="163"/>
      <c r="AR26" s="162"/>
      <c r="AS26" s="163"/>
      <c r="AT26" s="162"/>
      <c r="AU26" s="163"/>
      <c r="AV26" s="162"/>
      <c r="AW26" s="163"/>
      <c r="AX26" s="162"/>
      <c r="AY26" s="184"/>
      <c r="AZ26" s="162"/>
      <c r="BA26" s="163"/>
      <c r="BB26" s="162"/>
      <c r="BC26" s="163"/>
      <c r="BD26" s="162"/>
      <c r="BE26" s="187"/>
    </row>
    <row r="27" spans="1:57" ht="19.5" customHeight="1">
      <c r="A27" s="211">
        <v>19</v>
      </c>
      <c r="B27" s="351" t="s">
        <v>51</v>
      </c>
      <c r="C27" s="352"/>
      <c r="D27" s="207"/>
      <c r="E27" s="170"/>
      <c r="F27" s="169"/>
      <c r="G27" s="170"/>
      <c r="H27" s="169"/>
      <c r="I27" s="170"/>
      <c r="J27" s="169"/>
      <c r="K27" s="208"/>
      <c r="L27" s="197"/>
      <c r="M27" s="176"/>
      <c r="N27" s="166"/>
      <c r="O27" s="179"/>
      <c r="P27" s="166"/>
      <c r="Q27" s="176"/>
      <c r="R27" s="166"/>
      <c r="S27" s="176"/>
      <c r="T27" s="164"/>
      <c r="U27" s="165"/>
      <c r="V27" s="164"/>
      <c r="W27" s="165"/>
      <c r="X27" s="164"/>
      <c r="Y27" s="165"/>
      <c r="Z27" s="164"/>
      <c r="AA27" s="165"/>
      <c r="AB27" s="164"/>
      <c r="AC27" s="196"/>
      <c r="AD27" s="185"/>
      <c r="AE27" s="163"/>
      <c r="AF27" s="162"/>
      <c r="AG27" s="163"/>
      <c r="AH27" s="162"/>
      <c r="AI27" s="163"/>
      <c r="AJ27" s="162"/>
      <c r="AK27" s="163"/>
      <c r="AL27" s="162"/>
      <c r="AM27" s="163"/>
      <c r="AN27" s="162"/>
      <c r="AO27" s="163"/>
      <c r="AP27" s="162"/>
      <c r="AQ27" s="163"/>
      <c r="AR27" s="162"/>
      <c r="AS27" s="163"/>
      <c r="AT27" s="162"/>
      <c r="AU27" s="163"/>
      <c r="AV27" s="162"/>
      <c r="AW27" s="163"/>
      <c r="AX27" s="162"/>
      <c r="AY27" s="184"/>
      <c r="AZ27" s="162"/>
      <c r="BA27" s="163"/>
      <c r="BB27" s="162"/>
      <c r="BC27" s="163"/>
      <c r="BD27" s="162"/>
      <c r="BE27" s="187"/>
    </row>
    <row r="28" spans="1:57" ht="19.5" customHeight="1">
      <c r="A28" s="211">
        <v>20</v>
      </c>
      <c r="B28" s="351" t="s">
        <v>52</v>
      </c>
      <c r="C28" s="352"/>
      <c r="D28" s="207"/>
      <c r="E28" s="170"/>
      <c r="F28" s="169"/>
      <c r="G28" s="170"/>
      <c r="H28" s="169"/>
      <c r="I28" s="170"/>
      <c r="J28" s="169"/>
      <c r="K28" s="208"/>
      <c r="L28" s="197"/>
      <c r="M28" s="176"/>
      <c r="N28" s="166"/>
      <c r="O28" s="179"/>
      <c r="P28" s="166"/>
      <c r="Q28" s="176"/>
      <c r="R28" s="166"/>
      <c r="S28" s="176"/>
      <c r="T28" s="164"/>
      <c r="U28" s="165"/>
      <c r="V28" s="164"/>
      <c r="W28" s="165"/>
      <c r="X28" s="164"/>
      <c r="Y28" s="165"/>
      <c r="Z28" s="164"/>
      <c r="AA28" s="165"/>
      <c r="AB28" s="164"/>
      <c r="AC28" s="196"/>
      <c r="AD28" s="185"/>
      <c r="AE28" s="163"/>
      <c r="AF28" s="162"/>
      <c r="AG28" s="163"/>
      <c r="AH28" s="162"/>
      <c r="AI28" s="163"/>
      <c r="AJ28" s="162"/>
      <c r="AK28" s="163"/>
      <c r="AL28" s="162"/>
      <c r="AM28" s="163"/>
      <c r="AN28" s="162"/>
      <c r="AO28" s="163"/>
      <c r="AP28" s="162"/>
      <c r="AQ28" s="163"/>
      <c r="AR28" s="162"/>
      <c r="AS28" s="163"/>
      <c r="AT28" s="162"/>
      <c r="AU28" s="163"/>
      <c r="AV28" s="162"/>
      <c r="AW28" s="163"/>
      <c r="AX28" s="162"/>
      <c r="AY28" s="184"/>
      <c r="AZ28" s="162"/>
      <c r="BA28" s="163"/>
      <c r="BB28" s="162"/>
      <c r="BC28" s="163"/>
      <c r="BD28" s="162"/>
      <c r="BE28" s="187"/>
    </row>
    <row r="29" spans="1:57" ht="19.5" customHeight="1">
      <c r="A29" s="211">
        <v>21</v>
      </c>
      <c r="B29" s="351" t="s">
        <v>53</v>
      </c>
      <c r="C29" s="352"/>
      <c r="D29" s="207"/>
      <c r="E29" s="170"/>
      <c r="F29" s="169"/>
      <c r="G29" s="170"/>
      <c r="H29" s="169"/>
      <c r="I29" s="170"/>
      <c r="J29" s="169"/>
      <c r="K29" s="208"/>
      <c r="L29" s="197"/>
      <c r="M29" s="176"/>
      <c r="N29" s="166"/>
      <c r="O29" s="179"/>
      <c r="P29" s="166"/>
      <c r="Q29" s="176"/>
      <c r="R29" s="166"/>
      <c r="S29" s="176"/>
      <c r="T29" s="164"/>
      <c r="U29" s="165"/>
      <c r="V29" s="164"/>
      <c r="W29" s="165"/>
      <c r="X29" s="164"/>
      <c r="Y29" s="165"/>
      <c r="Z29" s="164"/>
      <c r="AA29" s="165"/>
      <c r="AB29" s="164"/>
      <c r="AC29" s="196"/>
      <c r="AD29" s="185"/>
      <c r="AE29" s="163"/>
      <c r="AF29" s="162"/>
      <c r="AG29" s="163"/>
      <c r="AH29" s="162"/>
      <c r="AI29" s="163"/>
      <c r="AJ29" s="162"/>
      <c r="AK29" s="163"/>
      <c r="AL29" s="162"/>
      <c r="AM29" s="163"/>
      <c r="AN29" s="162"/>
      <c r="AO29" s="163"/>
      <c r="AP29" s="162"/>
      <c r="AQ29" s="163"/>
      <c r="AR29" s="162"/>
      <c r="AS29" s="163"/>
      <c r="AT29" s="162"/>
      <c r="AU29" s="163"/>
      <c r="AV29" s="162"/>
      <c r="AW29" s="163"/>
      <c r="AX29" s="162"/>
      <c r="AY29" s="184"/>
      <c r="AZ29" s="162"/>
      <c r="BA29" s="163"/>
      <c r="BB29" s="162"/>
      <c r="BC29" s="163"/>
      <c r="BD29" s="162"/>
      <c r="BE29" s="187"/>
    </row>
    <row r="30" spans="1:57" ht="19.5" customHeight="1">
      <c r="A30" s="211">
        <v>22</v>
      </c>
      <c r="B30" s="351" t="s">
        <v>54</v>
      </c>
      <c r="C30" s="352"/>
      <c r="D30" s="207"/>
      <c r="E30" s="170"/>
      <c r="F30" s="169"/>
      <c r="G30" s="170"/>
      <c r="H30" s="169"/>
      <c r="I30" s="170"/>
      <c r="J30" s="169"/>
      <c r="K30" s="208"/>
      <c r="L30" s="197"/>
      <c r="M30" s="176"/>
      <c r="N30" s="166"/>
      <c r="O30" s="179"/>
      <c r="P30" s="166"/>
      <c r="Q30" s="176"/>
      <c r="R30" s="166"/>
      <c r="S30" s="176"/>
      <c r="T30" s="164"/>
      <c r="U30" s="165"/>
      <c r="V30" s="164"/>
      <c r="W30" s="165"/>
      <c r="X30" s="164"/>
      <c r="Y30" s="165"/>
      <c r="Z30" s="164"/>
      <c r="AA30" s="165"/>
      <c r="AB30" s="164"/>
      <c r="AC30" s="196"/>
      <c r="AD30" s="185"/>
      <c r="AE30" s="163"/>
      <c r="AF30" s="162"/>
      <c r="AG30" s="163"/>
      <c r="AH30" s="162"/>
      <c r="AI30" s="163"/>
      <c r="AJ30" s="162"/>
      <c r="AK30" s="163"/>
      <c r="AL30" s="162"/>
      <c r="AM30" s="163"/>
      <c r="AN30" s="162"/>
      <c r="AO30" s="163"/>
      <c r="AP30" s="162"/>
      <c r="AQ30" s="163"/>
      <c r="AR30" s="162"/>
      <c r="AS30" s="163"/>
      <c r="AT30" s="162"/>
      <c r="AU30" s="163"/>
      <c r="AV30" s="162"/>
      <c r="AW30" s="163"/>
      <c r="AX30" s="162"/>
      <c r="AY30" s="184"/>
      <c r="AZ30" s="162"/>
      <c r="BA30" s="163"/>
      <c r="BB30" s="162"/>
      <c r="BC30" s="163"/>
      <c r="BD30" s="162"/>
      <c r="BE30" s="187"/>
    </row>
    <row r="31" spans="1:57" ht="19.5" customHeight="1">
      <c r="A31" s="211">
        <v>23</v>
      </c>
      <c r="B31" s="351" t="s">
        <v>55</v>
      </c>
      <c r="C31" s="352"/>
      <c r="D31" s="207"/>
      <c r="E31" s="170"/>
      <c r="F31" s="169"/>
      <c r="G31" s="170"/>
      <c r="H31" s="169"/>
      <c r="I31" s="170"/>
      <c r="J31" s="169"/>
      <c r="K31" s="208"/>
      <c r="L31" s="197"/>
      <c r="M31" s="176"/>
      <c r="N31" s="166"/>
      <c r="O31" s="179"/>
      <c r="P31" s="166"/>
      <c r="Q31" s="176"/>
      <c r="R31" s="166"/>
      <c r="S31" s="176"/>
      <c r="T31" s="164"/>
      <c r="U31" s="165"/>
      <c r="V31" s="164"/>
      <c r="W31" s="165"/>
      <c r="X31" s="164"/>
      <c r="Y31" s="165"/>
      <c r="Z31" s="164"/>
      <c r="AA31" s="165"/>
      <c r="AB31" s="164"/>
      <c r="AC31" s="196"/>
      <c r="AD31" s="185"/>
      <c r="AE31" s="163"/>
      <c r="AF31" s="162"/>
      <c r="AG31" s="163"/>
      <c r="AH31" s="162"/>
      <c r="AI31" s="163"/>
      <c r="AJ31" s="162"/>
      <c r="AK31" s="163"/>
      <c r="AL31" s="162"/>
      <c r="AM31" s="163"/>
      <c r="AN31" s="162"/>
      <c r="AO31" s="163"/>
      <c r="AP31" s="162"/>
      <c r="AQ31" s="163"/>
      <c r="AR31" s="162"/>
      <c r="AS31" s="163"/>
      <c r="AT31" s="162"/>
      <c r="AU31" s="163"/>
      <c r="AV31" s="162"/>
      <c r="AW31" s="163"/>
      <c r="AX31" s="162"/>
      <c r="AY31" s="184"/>
      <c r="AZ31" s="162"/>
      <c r="BA31" s="163"/>
      <c r="BB31" s="162"/>
      <c r="BC31" s="163"/>
      <c r="BD31" s="162"/>
      <c r="BE31" s="187"/>
    </row>
    <row r="32" spans="1:57" ht="19.5" customHeight="1">
      <c r="A32" s="211">
        <v>24</v>
      </c>
      <c r="B32" s="351" t="s">
        <v>61</v>
      </c>
      <c r="C32" s="352"/>
      <c r="D32" s="207"/>
      <c r="E32" s="170"/>
      <c r="F32" s="169"/>
      <c r="G32" s="170"/>
      <c r="H32" s="169"/>
      <c r="I32" s="170"/>
      <c r="J32" s="169"/>
      <c r="K32" s="208"/>
      <c r="L32" s="197"/>
      <c r="M32" s="176"/>
      <c r="N32" s="166"/>
      <c r="O32" s="179"/>
      <c r="P32" s="166"/>
      <c r="Q32" s="176"/>
      <c r="R32" s="166"/>
      <c r="S32" s="176"/>
      <c r="T32" s="164"/>
      <c r="U32" s="165"/>
      <c r="V32" s="164"/>
      <c r="W32" s="165"/>
      <c r="X32" s="164"/>
      <c r="Y32" s="165"/>
      <c r="Z32" s="164"/>
      <c r="AA32" s="165"/>
      <c r="AB32" s="164"/>
      <c r="AC32" s="196"/>
      <c r="AD32" s="185"/>
      <c r="AE32" s="163"/>
      <c r="AF32" s="162"/>
      <c r="AG32" s="163"/>
      <c r="AH32" s="162"/>
      <c r="AI32" s="163"/>
      <c r="AJ32" s="162"/>
      <c r="AK32" s="163"/>
      <c r="AL32" s="162"/>
      <c r="AM32" s="163"/>
      <c r="AN32" s="162"/>
      <c r="AO32" s="163"/>
      <c r="AP32" s="162"/>
      <c r="AQ32" s="163"/>
      <c r="AR32" s="162"/>
      <c r="AS32" s="163"/>
      <c r="AT32" s="162"/>
      <c r="AU32" s="163"/>
      <c r="AV32" s="162"/>
      <c r="AW32" s="163"/>
      <c r="AX32" s="162"/>
      <c r="AY32" s="184"/>
      <c r="AZ32" s="162"/>
      <c r="BA32" s="163"/>
      <c r="BB32" s="162"/>
      <c r="BC32" s="163"/>
      <c r="BD32" s="162"/>
      <c r="BE32" s="187"/>
    </row>
    <row r="33" spans="1:57" ht="19.5" customHeight="1">
      <c r="A33" s="211">
        <v>25</v>
      </c>
      <c r="B33" s="351" t="s">
        <v>62</v>
      </c>
      <c r="C33" s="352"/>
      <c r="D33" s="207"/>
      <c r="E33" s="170"/>
      <c r="F33" s="169"/>
      <c r="G33" s="170"/>
      <c r="H33" s="169"/>
      <c r="I33" s="170"/>
      <c r="J33" s="169"/>
      <c r="K33" s="208"/>
      <c r="L33" s="197"/>
      <c r="M33" s="176"/>
      <c r="N33" s="166"/>
      <c r="O33" s="179"/>
      <c r="P33" s="166"/>
      <c r="Q33" s="176"/>
      <c r="R33" s="166"/>
      <c r="S33" s="176"/>
      <c r="T33" s="164"/>
      <c r="U33" s="165"/>
      <c r="V33" s="164"/>
      <c r="W33" s="165"/>
      <c r="X33" s="164"/>
      <c r="Y33" s="165"/>
      <c r="Z33" s="164"/>
      <c r="AA33" s="165"/>
      <c r="AB33" s="164"/>
      <c r="AC33" s="196"/>
      <c r="AD33" s="185"/>
      <c r="AE33" s="163"/>
      <c r="AF33" s="162"/>
      <c r="AG33" s="163"/>
      <c r="AH33" s="162"/>
      <c r="AI33" s="163"/>
      <c r="AJ33" s="162"/>
      <c r="AK33" s="163"/>
      <c r="AL33" s="162"/>
      <c r="AM33" s="163"/>
      <c r="AN33" s="162"/>
      <c r="AO33" s="163"/>
      <c r="AP33" s="162"/>
      <c r="AQ33" s="163"/>
      <c r="AR33" s="162"/>
      <c r="AS33" s="163"/>
      <c r="AT33" s="162"/>
      <c r="AU33" s="163"/>
      <c r="AV33" s="162"/>
      <c r="AW33" s="163"/>
      <c r="AX33" s="162"/>
      <c r="AY33" s="184"/>
      <c r="AZ33" s="162"/>
      <c r="BA33" s="163"/>
      <c r="BB33" s="162"/>
      <c r="BC33" s="163"/>
      <c r="BD33" s="162"/>
      <c r="BE33" s="187"/>
    </row>
    <row r="34" spans="1:57" ht="19.5" customHeight="1">
      <c r="A34" s="211">
        <v>26</v>
      </c>
      <c r="B34" s="351" t="s">
        <v>63</v>
      </c>
      <c r="C34" s="352"/>
      <c r="D34" s="207"/>
      <c r="E34" s="170"/>
      <c r="F34" s="169"/>
      <c r="G34" s="170"/>
      <c r="H34" s="169"/>
      <c r="I34" s="170"/>
      <c r="J34" s="169"/>
      <c r="K34" s="208"/>
      <c r="L34" s="197"/>
      <c r="M34" s="176"/>
      <c r="N34" s="166"/>
      <c r="O34" s="179"/>
      <c r="P34" s="166"/>
      <c r="Q34" s="176"/>
      <c r="R34" s="166"/>
      <c r="S34" s="176"/>
      <c r="T34" s="164"/>
      <c r="U34" s="165"/>
      <c r="V34" s="164"/>
      <c r="W34" s="165"/>
      <c r="X34" s="164"/>
      <c r="Y34" s="165"/>
      <c r="Z34" s="164"/>
      <c r="AA34" s="165"/>
      <c r="AB34" s="164"/>
      <c r="AC34" s="196"/>
      <c r="AD34" s="185"/>
      <c r="AE34" s="163"/>
      <c r="AF34" s="162"/>
      <c r="AG34" s="163"/>
      <c r="AH34" s="162"/>
      <c r="AI34" s="163"/>
      <c r="AJ34" s="162"/>
      <c r="AK34" s="163"/>
      <c r="AL34" s="162"/>
      <c r="AM34" s="163"/>
      <c r="AN34" s="162"/>
      <c r="AO34" s="163"/>
      <c r="AP34" s="162"/>
      <c r="AQ34" s="163"/>
      <c r="AR34" s="162"/>
      <c r="AS34" s="163"/>
      <c r="AT34" s="162"/>
      <c r="AU34" s="163"/>
      <c r="AV34" s="162"/>
      <c r="AW34" s="163"/>
      <c r="AX34" s="162"/>
      <c r="AY34" s="184"/>
      <c r="AZ34" s="162"/>
      <c r="BA34" s="163"/>
      <c r="BB34" s="162"/>
      <c r="BC34" s="163"/>
      <c r="BD34" s="162"/>
      <c r="BE34" s="187"/>
    </row>
    <row r="35" spans="1:57" ht="19.5" customHeight="1">
      <c r="A35" s="211">
        <v>27</v>
      </c>
      <c r="B35" s="351" t="s">
        <v>64</v>
      </c>
      <c r="C35" s="352"/>
      <c r="D35" s="207"/>
      <c r="E35" s="170"/>
      <c r="F35" s="169"/>
      <c r="G35" s="170"/>
      <c r="H35" s="169"/>
      <c r="I35" s="170"/>
      <c r="J35" s="169"/>
      <c r="K35" s="208"/>
      <c r="L35" s="197"/>
      <c r="M35" s="176"/>
      <c r="N35" s="166"/>
      <c r="O35" s="179"/>
      <c r="P35" s="166"/>
      <c r="Q35" s="176"/>
      <c r="R35" s="166"/>
      <c r="S35" s="176"/>
      <c r="T35" s="164"/>
      <c r="U35" s="165"/>
      <c r="V35" s="164"/>
      <c r="W35" s="165"/>
      <c r="X35" s="164"/>
      <c r="Y35" s="165"/>
      <c r="Z35" s="164"/>
      <c r="AA35" s="165"/>
      <c r="AB35" s="164"/>
      <c r="AC35" s="196"/>
      <c r="AD35" s="185"/>
      <c r="AE35" s="163"/>
      <c r="AF35" s="162"/>
      <c r="AG35" s="163"/>
      <c r="AH35" s="162"/>
      <c r="AI35" s="163"/>
      <c r="AJ35" s="162"/>
      <c r="AK35" s="163"/>
      <c r="AL35" s="162"/>
      <c r="AM35" s="163"/>
      <c r="AN35" s="162"/>
      <c r="AO35" s="163"/>
      <c r="AP35" s="162"/>
      <c r="AQ35" s="163"/>
      <c r="AR35" s="162"/>
      <c r="AS35" s="163"/>
      <c r="AT35" s="162"/>
      <c r="AU35" s="163"/>
      <c r="AV35" s="162"/>
      <c r="AW35" s="163"/>
      <c r="AX35" s="162"/>
      <c r="AY35" s="184"/>
      <c r="AZ35" s="162"/>
      <c r="BA35" s="163"/>
      <c r="BB35" s="162"/>
      <c r="BC35" s="163"/>
      <c r="BD35" s="162"/>
      <c r="BE35" s="187"/>
    </row>
    <row r="36" spans="1:57" ht="19.5" customHeight="1">
      <c r="A36" s="211">
        <v>28</v>
      </c>
      <c r="B36" s="351" t="s">
        <v>65</v>
      </c>
      <c r="C36" s="352"/>
      <c r="D36" s="207"/>
      <c r="E36" s="170"/>
      <c r="F36" s="169"/>
      <c r="G36" s="170"/>
      <c r="H36" s="169"/>
      <c r="I36" s="170"/>
      <c r="J36" s="169"/>
      <c r="K36" s="208"/>
      <c r="L36" s="197"/>
      <c r="M36" s="176"/>
      <c r="N36" s="166"/>
      <c r="O36" s="179"/>
      <c r="P36" s="166"/>
      <c r="Q36" s="176"/>
      <c r="R36" s="166"/>
      <c r="S36" s="176"/>
      <c r="T36" s="164"/>
      <c r="U36" s="165"/>
      <c r="V36" s="164"/>
      <c r="W36" s="165"/>
      <c r="X36" s="164"/>
      <c r="Y36" s="165"/>
      <c r="Z36" s="164"/>
      <c r="AA36" s="165"/>
      <c r="AB36" s="164"/>
      <c r="AC36" s="196"/>
      <c r="AD36" s="185"/>
      <c r="AE36" s="163"/>
      <c r="AF36" s="162"/>
      <c r="AG36" s="163"/>
      <c r="AH36" s="162"/>
      <c r="AI36" s="163"/>
      <c r="AJ36" s="162"/>
      <c r="AK36" s="163"/>
      <c r="AL36" s="162"/>
      <c r="AM36" s="163"/>
      <c r="AN36" s="162"/>
      <c r="AO36" s="163"/>
      <c r="AP36" s="162"/>
      <c r="AQ36" s="163"/>
      <c r="AR36" s="162"/>
      <c r="AS36" s="163"/>
      <c r="AT36" s="162"/>
      <c r="AU36" s="163"/>
      <c r="AV36" s="162"/>
      <c r="AW36" s="163"/>
      <c r="AX36" s="162"/>
      <c r="AY36" s="184"/>
      <c r="AZ36" s="162"/>
      <c r="BA36" s="163"/>
      <c r="BB36" s="162"/>
      <c r="BC36" s="163"/>
      <c r="BD36" s="162"/>
      <c r="BE36" s="187"/>
    </row>
    <row r="37" spans="1:57" ht="19.5" customHeight="1">
      <c r="A37" s="211">
        <v>29</v>
      </c>
      <c r="B37" s="351" t="s">
        <v>66</v>
      </c>
      <c r="C37" s="352"/>
      <c r="D37" s="207"/>
      <c r="E37" s="170"/>
      <c r="F37" s="169"/>
      <c r="G37" s="170"/>
      <c r="H37" s="169"/>
      <c r="I37" s="170"/>
      <c r="J37" s="169"/>
      <c r="K37" s="208"/>
      <c r="L37" s="197"/>
      <c r="M37" s="176"/>
      <c r="N37" s="166"/>
      <c r="O37" s="179"/>
      <c r="P37" s="166"/>
      <c r="Q37" s="176"/>
      <c r="R37" s="166"/>
      <c r="S37" s="176"/>
      <c r="T37" s="164"/>
      <c r="U37" s="165"/>
      <c r="V37" s="164"/>
      <c r="W37" s="165"/>
      <c r="X37" s="164"/>
      <c r="Y37" s="165"/>
      <c r="Z37" s="164"/>
      <c r="AA37" s="165"/>
      <c r="AB37" s="164"/>
      <c r="AC37" s="196"/>
      <c r="AD37" s="185"/>
      <c r="AE37" s="163"/>
      <c r="AF37" s="162"/>
      <c r="AG37" s="163"/>
      <c r="AH37" s="162"/>
      <c r="AI37" s="163"/>
      <c r="AJ37" s="162"/>
      <c r="AK37" s="163"/>
      <c r="AL37" s="162"/>
      <c r="AM37" s="163"/>
      <c r="AN37" s="162"/>
      <c r="AO37" s="163"/>
      <c r="AP37" s="162"/>
      <c r="AQ37" s="163"/>
      <c r="AR37" s="162"/>
      <c r="AS37" s="163"/>
      <c r="AT37" s="162"/>
      <c r="AU37" s="163"/>
      <c r="AV37" s="162"/>
      <c r="AW37" s="163"/>
      <c r="AX37" s="162"/>
      <c r="AY37" s="184"/>
      <c r="AZ37" s="162"/>
      <c r="BA37" s="163"/>
      <c r="BB37" s="162"/>
      <c r="BC37" s="163"/>
      <c r="BD37" s="162"/>
      <c r="BE37" s="187"/>
    </row>
    <row r="38" spans="1:57" ht="19.5" customHeight="1">
      <c r="A38" s="211">
        <v>30</v>
      </c>
      <c r="B38" s="351" t="s">
        <v>67</v>
      </c>
      <c r="C38" s="352"/>
      <c r="D38" s="207"/>
      <c r="E38" s="170"/>
      <c r="F38" s="169"/>
      <c r="G38" s="170"/>
      <c r="H38" s="169"/>
      <c r="I38" s="170"/>
      <c r="J38" s="169"/>
      <c r="K38" s="208"/>
      <c r="L38" s="197"/>
      <c r="M38" s="176"/>
      <c r="N38" s="166"/>
      <c r="O38" s="179"/>
      <c r="P38" s="166"/>
      <c r="Q38" s="176"/>
      <c r="R38" s="166"/>
      <c r="S38" s="176"/>
      <c r="T38" s="164"/>
      <c r="U38" s="165"/>
      <c r="V38" s="164"/>
      <c r="W38" s="165"/>
      <c r="X38" s="164"/>
      <c r="Y38" s="165"/>
      <c r="Z38" s="164"/>
      <c r="AA38" s="165"/>
      <c r="AB38" s="164"/>
      <c r="AC38" s="196"/>
      <c r="AD38" s="185"/>
      <c r="AE38" s="163"/>
      <c r="AF38" s="162"/>
      <c r="AG38" s="163"/>
      <c r="AH38" s="162"/>
      <c r="AI38" s="163"/>
      <c r="AJ38" s="162"/>
      <c r="AK38" s="163"/>
      <c r="AL38" s="162"/>
      <c r="AM38" s="163"/>
      <c r="AN38" s="162"/>
      <c r="AO38" s="163"/>
      <c r="AP38" s="162"/>
      <c r="AQ38" s="163"/>
      <c r="AR38" s="162"/>
      <c r="AS38" s="163"/>
      <c r="AT38" s="162"/>
      <c r="AU38" s="163"/>
      <c r="AV38" s="162"/>
      <c r="AW38" s="163"/>
      <c r="AX38" s="162"/>
      <c r="AY38" s="184"/>
      <c r="AZ38" s="162"/>
      <c r="BA38" s="163"/>
      <c r="BB38" s="162"/>
      <c r="BC38" s="163"/>
      <c r="BD38" s="162"/>
      <c r="BE38" s="187"/>
    </row>
    <row r="39" spans="1:57" ht="19.5" customHeight="1">
      <c r="A39" s="211">
        <v>31</v>
      </c>
      <c r="B39" s="351" t="s">
        <v>68</v>
      </c>
      <c r="C39" s="352"/>
      <c r="D39" s="207"/>
      <c r="E39" s="170"/>
      <c r="F39" s="169"/>
      <c r="G39" s="170"/>
      <c r="H39" s="169"/>
      <c r="I39" s="170"/>
      <c r="J39" s="169"/>
      <c r="K39" s="208"/>
      <c r="L39" s="197"/>
      <c r="M39" s="176"/>
      <c r="N39" s="166"/>
      <c r="O39" s="179"/>
      <c r="P39" s="166"/>
      <c r="Q39" s="176"/>
      <c r="R39" s="166"/>
      <c r="S39" s="176"/>
      <c r="T39" s="164"/>
      <c r="U39" s="165"/>
      <c r="V39" s="164"/>
      <c r="W39" s="165"/>
      <c r="X39" s="164"/>
      <c r="Y39" s="165"/>
      <c r="Z39" s="164"/>
      <c r="AA39" s="165"/>
      <c r="AB39" s="164"/>
      <c r="AC39" s="196"/>
      <c r="AD39" s="185"/>
      <c r="AE39" s="163"/>
      <c r="AF39" s="162"/>
      <c r="AG39" s="163"/>
      <c r="AH39" s="162"/>
      <c r="AI39" s="163"/>
      <c r="AJ39" s="162"/>
      <c r="AK39" s="163"/>
      <c r="AL39" s="162"/>
      <c r="AM39" s="163"/>
      <c r="AN39" s="162"/>
      <c r="AO39" s="163"/>
      <c r="AP39" s="162"/>
      <c r="AQ39" s="163"/>
      <c r="AR39" s="162"/>
      <c r="AS39" s="163"/>
      <c r="AT39" s="162"/>
      <c r="AU39" s="163"/>
      <c r="AV39" s="162"/>
      <c r="AW39" s="163"/>
      <c r="AX39" s="162"/>
      <c r="AY39" s="184"/>
      <c r="AZ39" s="162"/>
      <c r="BA39" s="163"/>
      <c r="BB39" s="162"/>
      <c r="BC39" s="163"/>
      <c r="BD39" s="162"/>
      <c r="BE39" s="187"/>
    </row>
    <row r="40" spans="1:57" ht="19.5" customHeight="1" thickBot="1">
      <c r="A40" s="213">
        <v>32</v>
      </c>
      <c r="B40" s="405" t="s">
        <v>43</v>
      </c>
      <c r="C40" s="406"/>
      <c r="D40" s="214"/>
      <c r="E40" s="215"/>
      <c r="F40" s="210"/>
      <c r="G40" s="209"/>
      <c r="H40" s="210"/>
      <c r="I40" s="209"/>
      <c r="J40" s="216"/>
      <c r="K40" s="217"/>
      <c r="L40" s="218"/>
      <c r="M40" s="201"/>
      <c r="N40" s="200"/>
      <c r="O40" s="219"/>
      <c r="P40" s="199"/>
      <c r="Q40" s="198"/>
      <c r="R40" s="199">
        <v>1</v>
      </c>
      <c r="S40" s="198">
        <v>2</v>
      </c>
      <c r="T40" s="200"/>
      <c r="U40" s="201"/>
      <c r="V40" s="200"/>
      <c r="W40" s="201"/>
      <c r="X40" s="200"/>
      <c r="Y40" s="201"/>
      <c r="Z40" s="200"/>
      <c r="AA40" s="201"/>
      <c r="AB40" s="200"/>
      <c r="AC40" s="202"/>
      <c r="AD40" s="188"/>
      <c r="AE40" s="189"/>
      <c r="AF40" s="190"/>
      <c r="AG40" s="189"/>
      <c r="AH40" s="220"/>
      <c r="AI40" s="221"/>
      <c r="AJ40" s="220"/>
      <c r="AK40" s="221"/>
      <c r="AL40" s="220">
        <v>1</v>
      </c>
      <c r="AM40" s="221">
        <v>2</v>
      </c>
      <c r="AN40" s="220">
        <v>1</v>
      </c>
      <c r="AO40" s="221">
        <v>2</v>
      </c>
      <c r="AP40" s="190"/>
      <c r="AQ40" s="189"/>
      <c r="AR40" s="190"/>
      <c r="AS40" s="189"/>
      <c r="AT40" s="190"/>
      <c r="AU40" s="189"/>
      <c r="AV40" s="190"/>
      <c r="AW40" s="189"/>
      <c r="AX40" s="190"/>
      <c r="AY40" s="191"/>
      <c r="AZ40" s="190"/>
      <c r="BA40" s="189"/>
      <c r="BB40" s="190"/>
      <c r="BC40" s="189"/>
      <c r="BD40" s="190"/>
      <c r="BE40" s="192"/>
    </row>
    <row r="41" spans="1:57" ht="15.75" thickTop="1"/>
  </sheetData>
  <mergeCells count="100">
    <mergeCell ref="A1:S1"/>
    <mergeCell ref="H3:I3"/>
    <mergeCell ref="F3:G3"/>
    <mergeCell ref="R3:S3"/>
    <mergeCell ref="P3:Q3"/>
    <mergeCell ref="A2:A6"/>
    <mergeCell ref="D4:E5"/>
    <mergeCell ref="F4:G5"/>
    <mergeCell ref="H4:I5"/>
    <mergeCell ref="J4:K5"/>
    <mergeCell ref="J3:K3"/>
    <mergeCell ref="P4:Q5"/>
    <mergeCell ref="R4:S5"/>
    <mergeCell ref="B40:C40"/>
    <mergeCell ref="B19:C19"/>
    <mergeCell ref="B16:B17"/>
    <mergeCell ref="B14:B15"/>
    <mergeCell ref="B21:C21"/>
    <mergeCell ref="B22:C22"/>
    <mergeCell ref="B23:C23"/>
    <mergeCell ref="B24:C24"/>
    <mergeCell ref="B26:C26"/>
    <mergeCell ref="B27:C27"/>
    <mergeCell ref="B28:C28"/>
    <mergeCell ref="B8:C8"/>
    <mergeCell ref="B9:C9"/>
    <mergeCell ref="B10:C10"/>
    <mergeCell ref="B11:C11"/>
    <mergeCell ref="B29:C29"/>
    <mergeCell ref="B12:C12"/>
    <mergeCell ref="B13:C13"/>
    <mergeCell ref="B18:C18"/>
    <mergeCell ref="AV4:AY4"/>
    <mergeCell ref="T4:U5"/>
    <mergeCell ref="V4:W5"/>
    <mergeCell ref="X4:Y5"/>
    <mergeCell ref="Z4:AA5"/>
    <mergeCell ref="AB4:AC5"/>
    <mergeCell ref="AP5:AQ5"/>
    <mergeCell ref="AD4:AG4"/>
    <mergeCell ref="AH4:AK4"/>
    <mergeCell ref="AL4:AQ4"/>
    <mergeCell ref="AR4:AU4"/>
    <mergeCell ref="AF5:AG5"/>
    <mergeCell ref="AH5:AI5"/>
    <mergeCell ref="AJ5:AK5"/>
    <mergeCell ref="AL5:AM5"/>
    <mergeCell ref="AN5:AO5"/>
    <mergeCell ref="AR5:AS5"/>
    <mergeCell ref="AT5:AU5"/>
    <mergeCell ref="AV5:AW5"/>
    <mergeCell ref="AX5:AY5"/>
    <mergeCell ref="D2:K2"/>
    <mergeCell ref="L2:AC2"/>
    <mergeCell ref="AD2:BE2"/>
    <mergeCell ref="D3:E3"/>
    <mergeCell ref="L4:O4"/>
    <mergeCell ref="T3:U3"/>
    <mergeCell ref="AZ4:BA5"/>
    <mergeCell ref="BB4:BC5"/>
    <mergeCell ref="BD4:BE5"/>
    <mergeCell ref="L5:M5"/>
    <mergeCell ref="N5:O5"/>
    <mergeCell ref="AD5:AE5"/>
    <mergeCell ref="AD3:AE3"/>
    <mergeCell ref="Z3:AA3"/>
    <mergeCell ref="AB3:AC3"/>
    <mergeCell ref="L3:M3"/>
    <mergeCell ref="N3:O3"/>
    <mergeCell ref="V3:W3"/>
    <mergeCell ref="X3:Y3"/>
    <mergeCell ref="AX3:AY3"/>
    <mergeCell ref="AZ3:BA3"/>
    <mergeCell ref="BB3:BC3"/>
    <mergeCell ref="BD3:BE3"/>
    <mergeCell ref="AF3:AG3"/>
    <mergeCell ref="AP3:AQ3"/>
    <mergeCell ref="AR3:AS3"/>
    <mergeCell ref="AT3:AU3"/>
    <mergeCell ref="AV3:AW3"/>
    <mergeCell ref="AL3:AM3"/>
    <mergeCell ref="AH3:AI3"/>
    <mergeCell ref="AJ3:AK3"/>
    <mergeCell ref="AN3:AO3"/>
    <mergeCell ref="A16:A17"/>
    <mergeCell ref="B39:C39"/>
    <mergeCell ref="B20:C20"/>
    <mergeCell ref="B25:C25"/>
    <mergeCell ref="B2:C6"/>
    <mergeCell ref="B36:C36"/>
    <mergeCell ref="B38:C38"/>
    <mergeCell ref="B30:C30"/>
    <mergeCell ref="B31:C31"/>
    <mergeCell ref="B32:C32"/>
    <mergeCell ref="B33:C33"/>
    <mergeCell ref="B34:C34"/>
    <mergeCell ref="B35:C35"/>
    <mergeCell ref="B37:C37"/>
    <mergeCell ref="A14:A15"/>
    <mergeCell ref="B7:C7"/>
  </mergeCells>
  <pageMargins left="0.39370078740157483" right="0.39370078740157483" top="0.39370078740157483" bottom="0.3937007874015748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المواد واختصاراتها</vt:lpstr>
      <vt:lpstr>col ضبط البية التربوية </vt:lpstr>
      <vt:lpstr>توزيع الأقسام والحصص col</vt:lpstr>
      <vt:lpstr> ضبط البية التربوية qual</vt:lpstr>
      <vt:lpstr>توزيع الأقسام والحصص qual</vt:lpstr>
      <vt:lpstr>توزيع حصص المواد QUAL</vt:lpstr>
      <vt:lpstr>' ضبط البية التربوية qual'!Zone_d_impression</vt:lpstr>
      <vt:lpstr>'col ضبط البية التربوية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sadiq</dc:creator>
  <cp:lastModifiedBy>int</cp:lastModifiedBy>
  <cp:lastPrinted>2015-07-27T10:59:12Z</cp:lastPrinted>
  <dcterms:created xsi:type="dcterms:W3CDTF">2010-01-29T19:04:07Z</dcterms:created>
  <dcterms:modified xsi:type="dcterms:W3CDTF">2018-05-21T11:49:24Z</dcterms:modified>
</cp:coreProperties>
</file>